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360" yWindow="135" windowWidth="20730" windowHeight="11580"/>
  </bookViews>
  <sheets>
    <sheet name="DNNLTNH" sheetId="1" r:id="rId1"/>
    <sheet name="Goc" sheetId="2" r:id="rId2"/>
    <sheet name="Sheet3" sheetId="3" r:id="rId3"/>
  </sheets>
  <calcPr calcId="144525"/>
</workbook>
</file>

<file path=xl/calcChain.xml><?xml version="1.0" encoding="utf-8"?>
<calcChain xmlns="http://schemas.openxmlformats.org/spreadsheetml/2006/main">
  <c r="C150" i="2" l="1"/>
  <c r="C149" i="2"/>
  <c r="W145" i="2"/>
  <c r="F145" i="2"/>
  <c r="V144" i="2"/>
  <c r="R144" i="2"/>
  <c r="M144" i="2"/>
  <c r="U138" i="2"/>
  <c r="T138" i="2"/>
  <c r="S138" i="2"/>
  <c r="R145" i="2" s="1"/>
  <c r="P138" i="2"/>
  <c r="P111" i="2"/>
  <c r="P54" i="2"/>
  <c r="P145" i="2" s="1"/>
  <c r="V24" i="2"/>
  <c r="V23" i="2"/>
  <c r="V22" i="2"/>
  <c r="V21" i="2"/>
  <c r="V20" i="2"/>
  <c r="V19" i="2"/>
  <c r="V18" i="2"/>
  <c r="V17" i="2"/>
  <c r="V138" i="2" s="1"/>
  <c r="T145" i="2" s="1"/>
  <c r="C151" i="2" s="1"/>
  <c r="P4" i="2"/>
  <c r="M4" i="2"/>
  <c r="C55" i="1"/>
  <c r="C54" i="1"/>
  <c r="C56" i="1" l="1"/>
</calcChain>
</file>

<file path=xl/sharedStrings.xml><?xml version="1.0" encoding="utf-8"?>
<sst xmlns="http://schemas.openxmlformats.org/spreadsheetml/2006/main" count="1661" uniqueCount="386">
  <si>
    <t>UBND THÀNH PHỐ HÀ NỘI</t>
  </si>
  <si>
    <t xml:space="preserve"> SỞ GIÁO DỤC VÀ ĐÀO TẠO HÀ NỘI</t>
  </si>
  <si>
    <t>BẢNG KÊ DANH SÁCH CÁN BỘ , CÔNG CHỨC</t>
  </si>
  <si>
    <t>TRƯỜNG THPT CHU VĂN AN</t>
  </si>
  <si>
    <t>Quý</t>
  </si>
  <si>
    <t>năm</t>
  </si>
  <si>
    <t xml:space="preserve">( Lương tối thiểu: </t>
  </si>
  <si>
    <t>)</t>
  </si>
  <si>
    <t>GIỚI
TÍNH</t>
  </si>
  <si>
    <t>CHỨC</t>
  </si>
  <si>
    <t>NGẠCH BẬC LƯƠNG ĐANG HƯƠNG</t>
  </si>
  <si>
    <t xml:space="preserve"> PHỤ </t>
  </si>
  <si>
    <t>%</t>
  </si>
  <si>
    <t>PHỤ</t>
  </si>
  <si>
    <t>TỔNG QUỸ TIỀN LƯƠNG</t>
  </si>
  <si>
    <t>BHXH</t>
  </si>
  <si>
    <t xml:space="preserve">  NGÀY </t>
  </si>
  <si>
    <t xml:space="preserve"> DANH</t>
  </si>
  <si>
    <t>HỆ</t>
  </si>
  <si>
    <t>NGÀY</t>
  </si>
  <si>
    <t xml:space="preserve"> CẤP </t>
  </si>
  <si>
    <t>PC</t>
  </si>
  <si>
    <t>CẤP</t>
  </si>
  <si>
    <t>TIỀN</t>
  </si>
  <si>
    <t xml:space="preserve">TIỀN </t>
  </si>
  <si>
    <t>NGÂN</t>
  </si>
  <si>
    <t>GHI</t>
  </si>
  <si>
    <t>SỐ</t>
  </si>
  <si>
    <t>HỌ VÀ TÊN</t>
  </si>
  <si>
    <t>THÁNG</t>
  </si>
  <si>
    <t xml:space="preserve">CÔNG </t>
  </si>
  <si>
    <t xml:space="preserve">MÃ </t>
  </si>
  <si>
    <t xml:space="preserve">HỆ </t>
  </si>
  <si>
    <t xml:space="preserve"> CHỨC </t>
  </si>
  <si>
    <t>ƯU</t>
  </si>
  <si>
    <t>TRÁCH</t>
  </si>
  <si>
    <t>LƯƠNG</t>
  </si>
  <si>
    <t xml:space="preserve">PC </t>
  </si>
  <si>
    <t>SÁCH</t>
  </si>
  <si>
    <t>CHÚ</t>
  </si>
  <si>
    <t>TT</t>
  </si>
  <si>
    <t xml:space="preserve"> NĂM </t>
  </si>
  <si>
    <t>VIỆC</t>
  </si>
  <si>
    <t>NGẠCH</t>
  </si>
  <si>
    <t xml:space="preserve">BẢO </t>
  </si>
  <si>
    <t>TN</t>
  </si>
  <si>
    <t xml:space="preserve">NĂM </t>
  </si>
  <si>
    <t xml:space="preserve"> VỤ </t>
  </si>
  <si>
    <t>ĐÃI</t>
  </si>
  <si>
    <t>NHIỆM</t>
  </si>
  <si>
    <t>THEO</t>
  </si>
  <si>
    <t>CỘNG</t>
  </si>
  <si>
    <t>SINH</t>
  </si>
  <si>
    <t>ĐANG</t>
  </si>
  <si>
    <t>CC</t>
  </si>
  <si>
    <t>LƯU</t>
  </si>
  <si>
    <t>VK</t>
  </si>
  <si>
    <t>XẾP</t>
  </si>
  <si>
    <t>NG</t>
  </si>
  <si>
    <t>HƯỞNG</t>
  </si>
  <si>
    <t>TNVK</t>
  </si>
  <si>
    <t>TNNG</t>
  </si>
  <si>
    <t>LÀM</t>
  </si>
  <si>
    <t>VC</t>
  </si>
  <si>
    <t>VỤ</t>
  </si>
  <si>
    <t>%1 THÁNG</t>
  </si>
  <si>
    <t xml:space="preserve">A. </t>
  </si>
  <si>
    <t>CÔNG CHỨC, VIÊN CHỨC</t>
  </si>
  <si>
    <t>Lê Mai Anh</t>
  </si>
  <si>
    <t>Nữ</t>
  </si>
  <si>
    <t>HT</t>
  </si>
  <si>
    <t>V.07.05.14</t>
  </si>
  <si>
    <t>1/12/2018</t>
  </si>
  <si>
    <t>1/9/2018</t>
  </si>
  <si>
    <t>01/12/2018</t>
  </si>
  <si>
    <t>01/09/2018</t>
  </si>
  <si>
    <t>Trần Thuỳ Dương</t>
  </si>
  <si>
    <t>PHT</t>
  </si>
  <si>
    <t>V.07.05.15</t>
  </si>
  <si>
    <t>1/6/2018</t>
  </si>
  <si>
    <t>1/2/2018</t>
  </si>
  <si>
    <t>01/06/2018</t>
  </si>
  <si>
    <t>01/02/2018</t>
  </si>
  <si>
    <t>Nguyễn Thị Hương Thuỷ</t>
  </si>
  <si>
    <t>TTCM</t>
  </si>
  <si>
    <t>1/6/2016</t>
  </si>
  <si>
    <t>01/06/2016</t>
  </si>
  <si>
    <t>Nguyễn Kim Chi</t>
  </si>
  <si>
    <t>29/01/1973</t>
  </si>
  <si>
    <t>Tổ phó CM</t>
  </si>
  <si>
    <t>1/9/2016</t>
  </si>
  <si>
    <t>01/09/2016</t>
  </si>
  <si>
    <t>Hoàng Thị Lan Hương</t>
  </si>
  <si>
    <t>29/02/1976</t>
  </si>
  <si>
    <t>1/11/2018</t>
  </si>
  <si>
    <t>01/11/2018</t>
  </si>
  <si>
    <t>Phương Nhân</t>
  </si>
  <si>
    <t>30/05/1979</t>
  </si>
  <si>
    <t>1/3/2018</t>
  </si>
  <si>
    <t>01/03/2018</t>
  </si>
  <si>
    <t>Dương Đức Thắng</t>
  </si>
  <si>
    <t>Nam</t>
  </si>
  <si>
    <t>1/8/2018</t>
  </si>
  <si>
    <t>1/4/2018</t>
  </si>
  <si>
    <t>01/08/2018</t>
  </si>
  <si>
    <t>01/04/2018/</t>
  </si>
  <si>
    <t>Nguyễn Thị Minh Điệp</t>
  </si>
  <si>
    <t>26/02/1980</t>
  </si>
  <si>
    <t>1/1/2017</t>
  </si>
  <si>
    <t>1/1/2019</t>
  </si>
  <si>
    <t>01/01/2017</t>
  </si>
  <si>
    <t>01/01/2019</t>
  </si>
  <si>
    <t>Nguyễn Ngọc Hải</t>
  </si>
  <si>
    <t>1/4/2017</t>
  </si>
  <si>
    <t>01/04/2017</t>
  </si>
  <si>
    <t>Nguyễn Phương Thanh</t>
  </si>
  <si>
    <t>1/11/2017</t>
  </si>
  <si>
    <t>NTCL</t>
  </si>
  <si>
    <t>01/11/2017</t>
  </si>
  <si>
    <t>Nguyễn Anh Đức</t>
  </si>
  <si>
    <t>13/09/1975</t>
  </si>
  <si>
    <t>1/10/2018</t>
  </si>
  <si>
    <t>01/04/2018</t>
  </si>
  <si>
    <t>01/10/2018</t>
  </si>
  <si>
    <t>Nguyễn Đức Bình</t>
  </si>
  <si>
    <t>20/12/1969</t>
  </si>
  <si>
    <t>1/9/2017</t>
  </si>
  <si>
    <t>Đinh Văn Quyên</t>
  </si>
  <si>
    <t>18/01/1986</t>
  </si>
  <si>
    <t>NV</t>
  </si>
  <si>
    <t>V.10.02.07</t>
  </si>
  <si>
    <t>1/7/2017</t>
  </si>
  <si>
    <t>01/07/2017</t>
  </si>
  <si>
    <t>Trần Đức Tú</t>
  </si>
  <si>
    <t>18/05/1980</t>
  </si>
  <si>
    <t>Nguyễn Thị Nhài</t>
  </si>
  <si>
    <t>24/10/1984</t>
  </si>
  <si>
    <t>V.08.03.07</t>
  </si>
  <si>
    <t>Bùi Thị Quỳnh Anh</t>
  </si>
  <si>
    <t>24/11/1972</t>
  </si>
  <si>
    <t>GV LÝ</t>
  </si>
  <si>
    <t>Hà Thị Liên</t>
  </si>
  <si>
    <t>25/09/1985</t>
  </si>
  <si>
    <t>GV ĐỊA</t>
  </si>
  <si>
    <t>1/6/2017</t>
  </si>
  <si>
    <t>01/06/2017</t>
  </si>
  <si>
    <t>Nguyễn Thị Hồng Phương</t>
  </si>
  <si>
    <t>GV TOÁN</t>
  </si>
  <si>
    <t>Nguyễn Bảo Trâm</t>
  </si>
  <si>
    <t>GV NN</t>
  </si>
  <si>
    <t>1/1/2018</t>
  </si>
  <si>
    <t>01/01/2018</t>
  </si>
  <si>
    <t>Trần Thị  Thanh Thuỷ</t>
  </si>
  <si>
    <t>1/8/2017</t>
  </si>
  <si>
    <t>01/08/2017</t>
  </si>
  <si>
    <t>Vũ Văn Thăng</t>
  </si>
  <si>
    <t>GV VĂN</t>
  </si>
  <si>
    <t>Hoàng Thanh Nga</t>
  </si>
  <si>
    <t>24/07/1986</t>
  </si>
  <si>
    <t>Nguyễn Thị Anh</t>
  </si>
  <si>
    <t>18/05/1988</t>
  </si>
  <si>
    <t>GV GD QUỐC PHÒNG</t>
  </si>
  <si>
    <t>1/10/2017</t>
  </si>
  <si>
    <t>01/10/2017</t>
  </si>
  <si>
    <t>Phùng Thị Hiền Lương</t>
  </si>
  <si>
    <t>21/11/1987</t>
  </si>
  <si>
    <t>GV CN</t>
  </si>
  <si>
    <t>Lê Thị Thoan Nhuận</t>
  </si>
  <si>
    <t>GV TH</t>
  </si>
  <si>
    <t>Võ Thị Hải Lý</t>
  </si>
  <si>
    <t>21/12/1970</t>
  </si>
  <si>
    <t>GV HÓA</t>
  </si>
  <si>
    <t>0/11/2018</t>
  </si>
  <si>
    <t>Phan Hồng Hạnh</t>
  </si>
  <si>
    <t>Ngô Thị Lan Hương</t>
  </si>
  <si>
    <t>20/09/1982</t>
  </si>
  <si>
    <t>GV TD</t>
  </si>
  <si>
    <t>1/11/2016</t>
  </si>
  <si>
    <t>01/11/2016</t>
  </si>
  <si>
    <t>Trần Thị Tuyến</t>
  </si>
  <si>
    <t>1/5/2018</t>
  </si>
  <si>
    <t>01/05/2018</t>
  </si>
  <si>
    <t>Nguyễn Thị Hoan</t>
  </si>
  <si>
    <t>24/09/1986</t>
  </si>
  <si>
    <t>GV SỬ</t>
  </si>
  <si>
    <t>Phạm Thị Hải Vân</t>
  </si>
  <si>
    <t>GV SINH</t>
  </si>
  <si>
    <t>1/8/2016</t>
  </si>
  <si>
    <t>01/08/2016</t>
  </si>
  <si>
    <t>Nguyễn Thị Xuân</t>
  </si>
  <si>
    <t>28/06/1985</t>
  </si>
  <si>
    <t>GV GDCD</t>
  </si>
  <si>
    <t>1/4/2016</t>
  </si>
  <si>
    <t>01/04/2016</t>
  </si>
  <si>
    <t>Nguyễn Thị Lán</t>
  </si>
  <si>
    <t>1/2/2016</t>
  </si>
  <si>
    <t>01/02/2016</t>
  </si>
  <si>
    <t>Đỗ Thị Thu Hương</t>
  </si>
  <si>
    <t>Phạm Sỹ Huy</t>
  </si>
  <si>
    <t>23/12/1980</t>
  </si>
  <si>
    <t>Đặng Thị Dinh</t>
  </si>
  <si>
    <t>1/7/2018</t>
  </si>
  <si>
    <t>01/07/2018</t>
  </si>
  <si>
    <t>Nguyễn Thị Hường</t>
  </si>
  <si>
    <t>24/06/1979</t>
  </si>
  <si>
    <t>Nguyễn Thị Thùy Linh</t>
  </si>
  <si>
    <t>Phạm Thị Thùy Linh</t>
  </si>
  <si>
    <t>Lê Thị Hợp</t>
  </si>
  <si>
    <t>Trần Thị Hà</t>
  </si>
  <si>
    <t>26/04/1983</t>
  </si>
  <si>
    <t>Đỗ Lê Sơn</t>
  </si>
  <si>
    <t>01/12/2017</t>
  </si>
  <si>
    <t>Nguyễn Thị Liên</t>
  </si>
  <si>
    <t>15/08/1987</t>
  </si>
  <si>
    <t>Lê Thị Mai Hương</t>
  </si>
  <si>
    <t>21/03/1973</t>
  </si>
  <si>
    <t>Nguyễn Thị Tuyết Anh</t>
  </si>
  <si>
    <t>16/05/1976</t>
  </si>
  <si>
    <t>1/10/2016</t>
  </si>
  <si>
    <t>01/102016</t>
  </si>
  <si>
    <t>Đỗ Thị ánh Vân</t>
  </si>
  <si>
    <t>19/06/1988</t>
  </si>
  <si>
    <t>Đặng Thị Hoài Ân</t>
  </si>
  <si>
    <t>27/01/1974</t>
  </si>
  <si>
    <t>Đào Thị Thu Thủy</t>
  </si>
  <si>
    <t>Trần Thị Phương</t>
  </si>
  <si>
    <t>22/11/1989</t>
  </si>
  <si>
    <t>1/7/2016</t>
  </si>
  <si>
    <t>01/07/2016</t>
  </si>
  <si>
    <t>Nguyễn Thị Thanh Tâm</t>
  </si>
  <si>
    <t>Trần Thị Mai</t>
  </si>
  <si>
    <t>Giáp Thị Hải Chi</t>
  </si>
  <si>
    <t>22/07/1986</t>
  </si>
  <si>
    <t>Nguyễn Thị Vân Khánh</t>
  </si>
  <si>
    <t>21/07/1979</t>
  </si>
  <si>
    <t>Nguyễn Thị Hoàn</t>
  </si>
  <si>
    <t>Phạm Thị Thu Huyền</t>
  </si>
  <si>
    <t>26/10/1979</t>
  </si>
  <si>
    <t>Nguyễn Thị Hạnh</t>
  </si>
  <si>
    <t>17/02/1986</t>
  </si>
  <si>
    <t>Phan Huy Minh</t>
  </si>
  <si>
    <t>27/02/1977</t>
  </si>
  <si>
    <t>Đỗ Thị Hoàng Anh</t>
  </si>
  <si>
    <t>26/10/1985</t>
  </si>
  <si>
    <t>Phạm Thị Minh Quyên</t>
  </si>
  <si>
    <t>Võ Thị Mỹ Hạnh</t>
  </si>
  <si>
    <t>28/09/1976</t>
  </si>
  <si>
    <t>Thái Thị Phương Nga</t>
  </si>
  <si>
    <t>23/04/1978</t>
  </si>
  <si>
    <t>Nguyễn Thúy Hằng</t>
  </si>
  <si>
    <t>25/08/1977</t>
  </si>
  <si>
    <t>Vũ Thị Vân Anh</t>
  </si>
  <si>
    <t>27/07/1981</t>
  </si>
  <si>
    <t>Nguyễn Đức Nguyện</t>
  </si>
  <si>
    <t>14/12/1985</t>
  </si>
  <si>
    <t>1/3/2017</t>
  </si>
  <si>
    <t>01/03/2017</t>
  </si>
  <si>
    <t>Nguyễn Thị Giang</t>
  </si>
  <si>
    <t>25/10/1986</t>
  </si>
  <si>
    <t>Nguyễn Văn Kiên</t>
  </si>
  <si>
    <t>1/03/2018</t>
  </si>
  <si>
    <t>Đỗ Thị Thu Hằng</t>
  </si>
  <si>
    <t>28/08/1984</t>
  </si>
  <si>
    <t>Đặng Thanh Ngọc</t>
  </si>
  <si>
    <t>23/08/1991</t>
  </si>
  <si>
    <t>Đỗ Thị Thanh Nga</t>
  </si>
  <si>
    <t>1/5/2017</t>
  </si>
  <si>
    <t>01/05/2017</t>
  </si>
  <si>
    <t>Nguyễn Thị Hiệp</t>
  </si>
  <si>
    <t>24/08/1983</t>
  </si>
  <si>
    <t>Đình Thị Thu Thuỷ</t>
  </si>
  <si>
    <t>24/09/1984</t>
  </si>
  <si>
    <t>Đinh Thị Giá</t>
  </si>
  <si>
    <t>Nông Thị Khánh Vân</t>
  </si>
  <si>
    <t>24/03/1981</t>
  </si>
  <si>
    <t>Phạm Ngọc Thắng</t>
  </si>
  <si>
    <t>29/01/1978</t>
  </si>
  <si>
    <t>Nguyễn Thị Mai Trang</t>
  </si>
  <si>
    <t>Đỗ Thị Ngọc Mai</t>
  </si>
  <si>
    <t>21/09/1989</t>
  </si>
  <si>
    <t>Đàm Thị Lan Anh</t>
  </si>
  <si>
    <t>NTKL</t>
  </si>
  <si>
    <t>Nguyễn Thị Thu Hà</t>
  </si>
  <si>
    <t>28/08/1965</t>
  </si>
  <si>
    <t>Nguyễn Thị Bích Hạnh</t>
  </si>
  <si>
    <t>Đào Hữu Toàn</t>
  </si>
  <si>
    <t>14/09/1981</t>
  </si>
  <si>
    <t>Nguyễn Thị Thu Hiền</t>
  </si>
  <si>
    <t>Phạm Tuấn Tài</t>
  </si>
  <si>
    <t>15/09/1976</t>
  </si>
  <si>
    <t>1/3/2016</t>
  </si>
  <si>
    <t>Trịnh Thị Kim Thu</t>
  </si>
  <si>
    <t>19/08/1982</t>
  </si>
  <si>
    <t>Trần Thị Kiều Giang</t>
  </si>
  <si>
    <t>29/06/1981</t>
  </si>
  <si>
    <t>Nguyễn Kim Cương</t>
  </si>
  <si>
    <t>Đỗ Khánh Hiền</t>
  </si>
  <si>
    <t>Nguyễn Thị Nhung</t>
  </si>
  <si>
    <t>Mai Thị Nguyệt</t>
  </si>
  <si>
    <t>25/03/1973</t>
  </si>
  <si>
    <t>Đặng Thị ánh Tuyết</t>
  </si>
  <si>
    <t>Trần Thị Yên</t>
  </si>
  <si>
    <t>20/01/1980</t>
  </si>
  <si>
    <t>Phùng Thị Thanh Huyền</t>
  </si>
  <si>
    <t>Nguyễn Tuấn Khanh</t>
  </si>
  <si>
    <t>19/10/1972</t>
  </si>
  <si>
    <t>Nguyễn Thị Kim Hoa</t>
  </si>
  <si>
    <t>30/12/1969</t>
  </si>
  <si>
    <t>Phùng Thị Kim Oanh</t>
  </si>
  <si>
    <t>1/12/2016</t>
  </si>
  <si>
    <t>01/12/2016</t>
  </si>
  <si>
    <t>Trịnh Thị Hương</t>
  </si>
  <si>
    <t>28/01/1979</t>
  </si>
  <si>
    <t>Nguyễn Xuân Quảng</t>
  </si>
  <si>
    <t>31/08/1982</t>
  </si>
  <si>
    <t>Đào Tri Thức</t>
  </si>
  <si>
    <t>24/06/1976</t>
  </si>
  <si>
    <t>Hà Thị Ngọc Bảo</t>
  </si>
  <si>
    <t>Nguyễn Thị Thanh Thủy</t>
  </si>
  <si>
    <t>28/06/1980</t>
  </si>
  <si>
    <t>Trương Văn Binh</t>
  </si>
  <si>
    <t>23/03/1989</t>
  </si>
  <si>
    <t>Lương Thị Hải Yến</t>
  </si>
  <si>
    <t>22/10/1970</t>
  </si>
  <si>
    <t>1/12/2017</t>
  </si>
  <si>
    <t>Nguyễn Thị Thanh Huệ</t>
  </si>
  <si>
    <t>Lê Thị Thu Hương</t>
  </si>
  <si>
    <t>Lê Thị Thuý Hà</t>
  </si>
  <si>
    <t>27/07/1973</t>
  </si>
  <si>
    <t>Phan Thị Phương Khánh</t>
  </si>
  <si>
    <t>Ngô Thị Thu Trang</t>
  </si>
  <si>
    <t>Đoàn Thị Lan Anh</t>
  </si>
  <si>
    <t>Trần Thị Thu Hiền</t>
  </si>
  <si>
    <t>Nguyễn Thị Thanh Mai</t>
  </si>
  <si>
    <t>Lê Thị Thanh Loan</t>
  </si>
  <si>
    <t>Hoàng Thị Tuyết Nhung</t>
  </si>
  <si>
    <t>27/07/1982</t>
  </si>
  <si>
    <t>Nguyễn Thị Thanh Bình</t>
  </si>
  <si>
    <t>13/09/1973</t>
  </si>
  <si>
    <t>Phạm Thị Kim Oanh</t>
  </si>
  <si>
    <t>Nguyễn Thị Thanh Huyền</t>
  </si>
  <si>
    <t>28/11/1971</t>
  </si>
  <si>
    <t>Nguyễn Minh Hà</t>
  </si>
  <si>
    <t>Bùi Văn Hà</t>
  </si>
  <si>
    <t>25/05/1961</t>
  </si>
  <si>
    <t>01/10/2016</t>
  </si>
  <si>
    <t>Trần Thị Ngoan</t>
  </si>
  <si>
    <t>13/12/1969</t>
  </si>
  <si>
    <t>Phùng Thị Lan</t>
  </si>
  <si>
    <t>22/11/1964</t>
  </si>
  <si>
    <t>Vũ Thị Phương</t>
  </si>
  <si>
    <t>THÍ NGHIỆM</t>
  </si>
  <si>
    <t>Đào Phương Mai</t>
  </si>
  <si>
    <t>Nguyễn Thị Ngọc Lan</t>
  </si>
  <si>
    <t>06031</t>
  </si>
  <si>
    <t>Lê Long Trọng</t>
  </si>
  <si>
    <t>29/06/1985</t>
  </si>
  <si>
    <t>01004</t>
  </si>
  <si>
    <t>Nguyễn Bá Tuấn</t>
  </si>
  <si>
    <t>V.07.01.03</t>
  </si>
  <si>
    <t>1/6/2015</t>
  </si>
  <si>
    <t>01/06/2015</t>
  </si>
  <si>
    <t>B</t>
  </si>
  <si>
    <t>HỢP ĐỒNG LAO ĐỘNG</t>
  </si>
  <si>
    <t>1/0/1900</t>
  </si>
  <si>
    <t>Trần Tôn Hoàng</t>
  </si>
  <si>
    <t>16/02/1977</t>
  </si>
  <si>
    <t>NV BVỆ</t>
  </si>
  <si>
    <t>01011</t>
  </si>
  <si>
    <t>Vũ Xuân Tương</t>
  </si>
  <si>
    <t>26/09/1966</t>
  </si>
  <si>
    <t>Lê Thị Bích Hạnh</t>
  </si>
  <si>
    <t>NV PV</t>
  </si>
  <si>
    <t>01009</t>
  </si>
  <si>
    <t>Hà Thị Chinh</t>
  </si>
  <si>
    <t xml:space="preserve">                        TỔNG CỘNG</t>
  </si>
  <si>
    <t>TL.GIÁM ĐỐC SỞ GIÁO DỤC VÀ ĐÀO TẠO HÀ NỘI</t>
  </si>
  <si>
    <t xml:space="preserve">  HIỆU TRƯỞNG </t>
  </si>
  <si>
    <t>Biên chế được giao : 145;  biên chế: 140 ; hợp đồng: 5</t>
  </si>
  <si>
    <t xml:space="preserve">Biên chế hiện có : </t>
  </si>
  <si>
    <t>Người</t>
  </si>
  <si>
    <t xml:space="preserve">Hợp đồng lao động hiện có : </t>
  </si>
  <si>
    <t>Quỹ lương :</t>
  </si>
  <si>
    <t>đồng</t>
  </si>
  <si>
    <t>BẢNG KÊ DANH SÁCH CÁN BỘ , CÔNG CHỨC ĐỀ NGHỊ NÂNG LƯƠNG TRƯỚC NIÊN HẠN NĂM 2019</t>
  </si>
  <si>
    <t>Lưu ý: Các đồng chí cán bộ giáo viên xem danh sách này và đối chiếu với tiêu chuẩn nâng lương trước niên hạn năm 2019. Nếu đủ điều kiện nâng lương trước niên hạn thì photo QĐ nâng lương gần nhất và bản công nhận thành tích trong vòng 6 năm nộp cho Đ/c Lan kế toán. Hạn cuối thứ 2 ngày 28/01/2019. Trân trọng!</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</si>
</sst>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164" formatCode="_-* #,##0\ _₫_-;\-* #,##0\ _₫_-;_-* &quot;-&quot;\ _₫_-;_-@_-"/>
    <numFmt numFmtId="165" formatCode="_-* #,##0.00\ _₫_-;\-* #,##0.00\ _₫_-;_-* &quot;-&quot;??\ _₫_-;_-@_-"/>
    <numFmt numFmtId="166" formatCode="0;[Red]0"/>
    <numFmt numFmtId="167" formatCode="0.00;[Red]0.00"/>
    <numFmt numFmtId="168" formatCode="#,##0;[Red]#,##0"/>
  </numFmts>
  <fonts count="19" x14ac:knownFonts="1">
    <font>
      <sz val="11"/>
      <color theme="1"/>
      <name val="Calibri"/>
      <family val="2"/>
      <charset val="163"/>
      <scheme val="minor"/>
    </font>
    <font>
      <sz val="11"/>
      <color theme="1"/>
      <name val="Calibri"/>
      <family val="2"/>
      <charset val="163"/>
      <scheme val="minor"/>
    </font>
    <font>
      <sz val="7"/>
      <name val="Times New Roman"/>
      <family val="1"/>
    </font>
    <font>
      <sz val="10"/>
      <name val="Times New Roman"/>
      <family val="1"/>
    </font>
    <font>
      <sz val="8"/>
      <name val="Times New Roman"/>
      <family val="1"/>
    </font>
    <font>
      <sz val="10"/>
      <color rgb="FFFF0000"/>
      <name val="Times New Roman"/>
      <family val="1"/>
    </font>
    <font>
      <b/>
      <sz val="10"/>
      <name val="Times New Roman"/>
      <family val="1"/>
    </font>
    <font>
      <b/>
      <sz val="14"/>
      <name val="Times New Roman"/>
      <family val="1"/>
    </font>
    <font>
      <b/>
      <sz val="11"/>
      <name val="Times New Roman"/>
      <family val="1"/>
    </font>
    <font>
      <sz val="7.5"/>
      <name val="Times New Roman"/>
      <family val="1"/>
    </font>
    <font>
      <sz val="8"/>
      <color rgb="FFFF0000"/>
      <name val="Times New Roman"/>
      <family val="1"/>
    </font>
    <font>
      <b/>
      <sz val="9"/>
      <name val="Times New Roman"/>
      <family val="1"/>
    </font>
    <font>
      <b/>
      <u/>
      <sz val="8"/>
      <name val="Times New Roman"/>
      <family val="1"/>
    </font>
    <font>
      <sz val="6"/>
      <name val="Times New Roman"/>
      <family val="1"/>
    </font>
    <font>
      <b/>
      <sz val="8"/>
      <name val="Times New Roman"/>
      <family val="1"/>
    </font>
    <font>
      <sz val="5"/>
      <name val="Times New Roman"/>
      <family val="1"/>
    </font>
    <font>
      <b/>
      <sz val="7"/>
      <name val="Times New Roman"/>
      <family val="1"/>
    </font>
    <font>
      <b/>
      <sz val="6"/>
      <name val="Times New Roman"/>
      <family val="1"/>
    </font>
    <font>
      <sz val="14"/>
      <name val="Times New Roman"/>
      <family val="1"/>
    </font>
  </fonts>
  <fills count="2">
    <fill>
      <patternFill patternType="none"/>
    </fill>
    <fill>
      <patternFill patternType="gray125"/>
    </fill>
  </fills>
  <borders count="20">
    <border>
      <left/>
      <right/>
      <top/>
      <bottom/>
      <diagonal/>
    </border>
    <border>
      <left/>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right style="thin">
        <color indexed="64"/>
      </right>
      <top/>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hair">
        <color indexed="64"/>
      </bottom>
      <diagonal/>
    </border>
    <border>
      <left style="thin">
        <color indexed="64"/>
      </left>
      <right style="thin">
        <color indexed="64"/>
      </right>
      <top style="dotted">
        <color indexed="64"/>
      </top>
      <bottom/>
      <diagonal/>
    </border>
    <border>
      <left style="thin">
        <color indexed="64"/>
      </left>
      <right style="thin">
        <color indexed="64"/>
      </right>
      <top style="hair">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s>
  <cellStyleXfs count="2">
    <xf numFmtId="0" fontId="0" fillId="0" borderId="0"/>
    <xf numFmtId="165" fontId="1" fillId="0" borderId="0" applyFont="0" applyFill="0" applyBorder="0" applyAlignment="0" applyProtection="0"/>
  </cellStyleXfs>
  <cellXfs count="229">
    <xf numFmtId="0" fontId="0" fillId="0" borderId="0" xfId="0"/>
    <xf numFmtId="1" fontId="2" fillId="0" borderId="0" xfId="0" applyNumberFormat="1" applyFont="1" applyAlignment="1">
      <alignment horizontal="center" vertical="center"/>
    </xf>
    <xf numFmtId="0" fontId="3" fillId="0" borderId="0" xfId="0" applyFont="1"/>
    <xf numFmtId="2" fontId="3" fillId="0" borderId="0" xfId="0" applyNumberFormat="1" applyFont="1"/>
    <xf numFmtId="0" fontId="3" fillId="0" borderId="0" xfId="0" applyFont="1" applyAlignment="1">
      <alignment horizontal="center"/>
    </xf>
    <xf numFmtId="14" fontId="3" fillId="0" borderId="0" xfId="0" applyNumberFormat="1" applyFont="1"/>
    <xf numFmtId="166" fontId="3" fillId="0" borderId="0" xfId="0" applyNumberFormat="1" applyFont="1"/>
    <xf numFmtId="167" fontId="4" fillId="0" borderId="0" xfId="0" applyNumberFormat="1" applyFont="1"/>
    <xf numFmtId="0" fontId="4" fillId="0" borderId="0" xfId="0" applyFont="1"/>
    <xf numFmtId="49" fontId="5" fillId="0" borderId="0" xfId="0" applyNumberFormat="1" applyFont="1"/>
    <xf numFmtId="1" fontId="3" fillId="0" borderId="0" xfId="0" applyNumberFormat="1" applyFont="1" applyAlignment="1">
      <alignment horizontal="center" vertical="center"/>
    </xf>
    <xf numFmtId="0" fontId="4" fillId="0" borderId="0" xfId="0" applyFont="1" applyAlignment="1">
      <alignment horizontal="center"/>
    </xf>
    <xf numFmtId="14" fontId="4" fillId="0" borderId="0" xfId="0" applyNumberFormat="1" applyFont="1"/>
    <xf numFmtId="166" fontId="4" fillId="0" borderId="0" xfId="0" applyNumberFormat="1" applyFont="1"/>
    <xf numFmtId="0" fontId="8" fillId="0" borderId="0" xfId="0" applyFont="1" applyAlignment="1">
      <alignment horizontal="center"/>
    </xf>
    <xf numFmtId="0" fontId="8" fillId="0" borderId="0" xfId="0" applyNumberFormat="1" applyFont="1" applyAlignment="1">
      <alignment horizontal="center"/>
    </xf>
    <xf numFmtId="0" fontId="8" fillId="0" borderId="0" xfId="0" applyFont="1" applyAlignment="1"/>
    <xf numFmtId="2" fontId="4" fillId="0" borderId="0" xfId="0" applyNumberFormat="1" applyFont="1"/>
    <xf numFmtId="0" fontId="4" fillId="0" borderId="0" xfId="0" applyFont="1" applyAlignment="1">
      <alignment horizontal="left"/>
    </xf>
    <xf numFmtId="1" fontId="4" fillId="0" borderId="2" xfId="0" applyNumberFormat="1" applyFont="1" applyBorder="1" applyAlignment="1">
      <alignment horizontal="center" vertical="center"/>
    </xf>
    <xf numFmtId="0" fontId="4" fillId="0" borderId="2" xfId="0" applyFont="1" applyBorder="1"/>
    <xf numFmtId="0" fontId="2" fillId="0" borderId="2" xfId="0" applyFont="1" applyBorder="1" applyAlignment="1">
      <alignment horizontal="center"/>
    </xf>
    <xf numFmtId="167" fontId="9" fillId="0" borderId="3" xfId="0" applyNumberFormat="1" applyFont="1" applyBorder="1" applyAlignment="1">
      <alignment horizontal="center"/>
    </xf>
    <xf numFmtId="0" fontId="4" fillId="0" borderId="2" xfId="0" applyFont="1" applyBorder="1" applyAlignment="1">
      <alignment horizontal="center"/>
    </xf>
    <xf numFmtId="0" fontId="9" fillId="0" borderId="4" xfId="0" applyFont="1" applyBorder="1" applyAlignment="1">
      <alignment horizontal="center"/>
    </xf>
    <xf numFmtId="0" fontId="4" fillId="0" borderId="5" xfId="0" applyFont="1" applyBorder="1" applyAlignment="1">
      <alignment horizontal="left"/>
    </xf>
    <xf numFmtId="0" fontId="4" fillId="0" borderId="5" xfId="0" applyFont="1" applyBorder="1" applyAlignment="1">
      <alignment horizontal="center"/>
    </xf>
    <xf numFmtId="0" fontId="4" fillId="0" borderId="6" xfId="0" applyFont="1" applyBorder="1" applyAlignment="1">
      <alignment horizontal="center"/>
    </xf>
    <xf numFmtId="0" fontId="4" fillId="0" borderId="0" xfId="0" applyFont="1" applyBorder="1" applyAlignment="1">
      <alignment horizontal="center"/>
    </xf>
    <xf numFmtId="49" fontId="10" fillId="0" borderId="0" xfId="0" applyNumberFormat="1" applyFont="1"/>
    <xf numFmtId="1" fontId="4" fillId="0" borderId="7" xfId="0" applyNumberFormat="1" applyFont="1" applyBorder="1" applyAlignment="1">
      <alignment horizontal="center" vertical="center"/>
    </xf>
    <xf numFmtId="0" fontId="4" fillId="0" borderId="7" xfId="0" applyFont="1" applyBorder="1" applyAlignment="1">
      <alignment horizontal="center"/>
    </xf>
    <xf numFmtId="0" fontId="4" fillId="0" borderId="7" xfId="0" applyFont="1" applyBorder="1" applyAlignment="1"/>
    <xf numFmtId="0" fontId="2" fillId="0" borderId="9" xfId="0" applyFont="1" applyBorder="1" applyAlignment="1">
      <alignment horizontal="center"/>
    </xf>
    <xf numFmtId="2" fontId="4" fillId="0" borderId="7" xfId="0" applyNumberFormat="1" applyFont="1" applyBorder="1" applyAlignment="1">
      <alignment horizontal="center"/>
    </xf>
    <xf numFmtId="0" fontId="2" fillId="0" borderId="7" xfId="0" applyFont="1" applyBorder="1" applyAlignment="1">
      <alignment horizontal="center"/>
    </xf>
    <xf numFmtId="14" fontId="4" fillId="0" borderId="7" xfId="0" applyNumberFormat="1" applyFont="1" applyBorder="1" applyAlignment="1">
      <alignment horizontal="center"/>
    </xf>
    <xf numFmtId="166" fontId="4" fillId="0" borderId="7" xfId="0" applyNumberFormat="1" applyFont="1" applyBorder="1" applyAlignment="1">
      <alignment horizontal="center"/>
    </xf>
    <xf numFmtId="167" fontId="9" fillId="0" borderId="7" xfId="0" applyNumberFormat="1" applyFont="1" applyBorder="1" applyAlignment="1">
      <alignment horizontal="center"/>
    </xf>
    <xf numFmtId="0" fontId="9" fillId="0" borderId="2" xfId="0" applyFont="1" applyBorder="1" applyAlignment="1">
      <alignment horizontal="center"/>
    </xf>
    <xf numFmtId="0" fontId="9" fillId="0" borderId="7" xfId="0" applyFont="1" applyBorder="1" applyAlignment="1">
      <alignment horizontal="center"/>
    </xf>
    <xf numFmtId="2" fontId="2" fillId="0" borderId="7" xfId="0" applyNumberFormat="1" applyFont="1" applyBorder="1" applyAlignment="1">
      <alignment horizontal="center"/>
    </xf>
    <xf numFmtId="0" fontId="2" fillId="0" borderId="8" xfId="0" applyFont="1" applyBorder="1" applyAlignment="1">
      <alignment horizontal="center"/>
    </xf>
    <xf numFmtId="167" fontId="4" fillId="0" borderId="7" xfId="0" applyNumberFormat="1" applyFont="1" applyBorder="1" applyAlignment="1">
      <alignment horizontal="center"/>
    </xf>
    <xf numFmtId="1" fontId="4" fillId="0" borderId="10" xfId="0" applyNumberFormat="1" applyFont="1" applyBorder="1" applyAlignment="1">
      <alignment horizontal="center" vertical="center"/>
    </xf>
    <xf numFmtId="0" fontId="4" fillId="0" borderId="10" xfId="0" applyFont="1" applyBorder="1" applyAlignment="1">
      <alignment horizontal="center"/>
    </xf>
    <xf numFmtId="0" fontId="4" fillId="0" borderId="11" xfId="0" applyFont="1" applyBorder="1" applyAlignment="1">
      <alignment horizontal="center"/>
    </xf>
    <xf numFmtId="0" fontId="9" fillId="0" borderId="10" xfId="0" applyFont="1" applyBorder="1" applyAlignment="1">
      <alignment horizontal="center"/>
    </xf>
    <xf numFmtId="2" fontId="4" fillId="0" borderId="10" xfId="0" applyNumberFormat="1" applyFont="1" applyBorder="1" applyAlignment="1">
      <alignment horizontal="center"/>
    </xf>
    <xf numFmtId="0" fontId="2" fillId="0" borderId="10" xfId="0" applyFont="1" applyBorder="1" applyAlignment="1">
      <alignment horizontal="center"/>
    </xf>
    <xf numFmtId="14" fontId="4" fillId="0" borderId="10" xfId="0" applyNumberFormat="1" applyFont="1" applyBorder="1" applyAlignment="1">
      <alignment horizontal="center"/>
    </xf>
    <xf numFmtId="166" fontId="4" fillId="0" borderId="10" xfId="0" applyNumberFormat="1" applyFont="1" applyBorder="1" applyAlignment="1">
      <alignment horizontal="center"/>
    </xf>
    <xf numFmtId="167" fontId="4" fillId="0" borderId="10" xfId="0" applyNumberFormat="1" applyFont="1" applyBorder="1" applyAlignment="1">
      <alignment horizontal="center"/>
    </xf>
    <xf numFmtId="0" fontId="4" fillId="0" borderId="10" xfId="0" applyFont="1" applyBorder="1" applyAlignment="1">
      <alignment horizontal="center" shrinkToFit="1"/>
    </xf>
    <xf numFmtId="1" fontId="2" fillId="0" borderId="12" xfId="0" applyNumberFormat="1" applyFont="1" applyBorder="1" applyAlignment="1">
      <alignment horizontal="center" vertical="center"/>
    </xf>
    <xf numFmtId="0" fontId="3" fillId="0" borderId="12" xfId="0" applyFont="1" applyBorder="1" applyAlignment="1">
      <alignment horizontal="center"/>
    </xf>
    <xf numFmtId="1" fontId="3" fillId="0" borderId="12" xfId="0" applyNumberFormat="1" applyFont="1" applyBorder="1" applyAlignment="1">
      <alignment horizontal="center"/>
    </xf>
    <xf numFmtId="14" fontId="3" fillId="0" borderId="12" xfId="0" applyNumberFormat="1" applyFont="1" applyBorder="1" applyAlignment="1">
      <alignment horizontal="center"/>
    </xf>
    <xf numFmtId="166" fontId="3" fillId="0" borderId="12" xfId="0" applyNumberFormat="1" applyFont="1" applyBorder="1" applyAlignment="1">
      <alignment horizontal="center"/>
    </xf>
    <xf numFmtId="166" fontId="4" fillId="0" borderId="12" xfId="0" applyNumberFormat="1" applyFont="1" applyBorder="1" applyAlignment="1">
      <alignment horizontal="center"/>
    </xf>
    <xf numFmtId="0" fontId="4" fillId="0" borderId="12" xfId="0" applyFont="1" applyBorder="1" applyAlignment="1">
      <alignment horizontal="center"/>
    </xf>
    <xf numFmtId="0" fontId="3" fillId="0" borderId="0" xfId="0" applyFont="1" applyBorder="1" applyAlignment="1">
      <alignment horizontal="center"/>
    </xf>
    <xf numFmtId="1" fontId="11" fillId="0" borderId="12" xfId="0" applyNumberFormat="1" applyFont="1" applyBorder="1" applyAlignment="1">
      <alignment horizontal="center" vertical="center"/>
    </xf>
    <xf numFmtId="0" fontId="12" fillId="0" borderId="12" xfId="0" applyFont="1" applyBorder="1"/>
    <xf numFmtId="0" fontId="4" fillId="0" borderId="12" xfId="0" applyFont="1" applyBorder="1"/>
    <xf numFmtId="2" fontId="4" fillId="0" borderId="12" xfId="0" applyNumberFormat="1" applyFont="1" applyBorder="1"/>
    <xf numFmtId="14" fontId="4" fillId="0" borderId="12" xfId="0" applyNumberFormat="1" applyFont="1" applyBorder="1" applyAlignment="1">
      <alignment horizontal="center"/>
    </xf>
    <xf numFmtId="167" fontId="4" fillId="0" borderId="12" xfId="0" applyNumberFormat="1" applyFont="1" applyBorder="1"/>
    <xf numFmtId="1" fontId="4" fillId="0" borderId="13" xfId="0" applyNumberFormat="1" applyFont="1" applyBorder="1" applyAlignment="1">
      <alignment horizontal="center" vertical="center"/>
    </xf>
    <xf numFmtId="0" fontId="4" fillId="0" borderId="13" xfId="0" applyFont="1" applyBorder="1" applyAlignment="1">
      <alignment horizontal="left" wrapText="1"/>
    </xf>
    <xf numFmtId="14" fontId="4" fillId="0" borderId="13" xfId="0" applyNumberFormat="1" applyFont="1" applyBorder="1" applyAlignment="1">
      <alignment horizontal="center"/>
    </xf>
    <xf numFmtId="0" fontId="4" fillId="0" borderId="13" xfId="0" applyFont="1" applyBorder="1" applyAlignment="1">
      <alignment horizontal="center"/>
    </xf>
    <xf numFmtId="49" fontId="4" fillId="0" borderId="13" xfId="0" applyNumberFormat="1" applyFont="1" applyBorder="1" applyAlignment="1">
      <alignment horizontal="center"/>
    </xf>
    <xf numFmtId="0" fontId="4" fillId="0" borderId="13" xfId="0" applyNumberFormat="1" applyFont="1" applyBorder="1" applyAlignment="1">
      <alignment horizontal="center"/>
    </xf>
    <xf numFmtId="2" fontId="4" fillId="0" borderId="13" xfId="0" applyNumberFormat="1" applyFont="1" applyBorder="1" applyAlignment="1">
      <alignment horizontal="center"/>
    </xf>
    <xf numFmtId="0" fontId="4" fillId="0" borderId="13" xfId="0" applyFont="1" applyBorder="1"/>
    <xf numFmtId="14" fontId="4" fillId="0" borderId="13" xfId="0" applyNumberFormat="1" applyFont="1" applyBorder="1" applyAlignment="1">
      <alignment horizontal="right"/>
    </xf>
    <xf numFmtId="166" fontId="4" fillId="0" borderId="13" xfId="0" applyNumberFormat="1" applyFont="1" applyBorder="1" applyAlignment="1">
      <alignment horizontal="center"/>
    </xf>
    <xf numFmtId="167" fontId="4" fillId="0" borderId="13" xfId="0" applyNumberFormat="1" applyFont="1" applyBorder="1"/>
    <xf numFmtId="3" fontId="4" fillId="0" borderId="13" xfId="0" applyNumberFormat="1" applyFont="1" applyBorder="1" applyAlignment="1">
      <alignment horizontal="center"/>
    </xf>
    <xf numFmtId="4" fontId="4" fillId="0" borderId="13" xfId="0" applyNumberFormat="1" applyFont="1" applyBorder="1" applyAlignment="1">
      <alignment horizontal="center"/>
    </xf>
    <xf numFmtId="168" fontId="4" fillId="0" borderId="13" xfId="0" applyNumberFormat="1" applyFont="1" applyBorder="1"/>
    <xf numFmtId="3" fontId="4" fillId="0" borderId="13" xfId="0" applyNumberFormat="1" applyFont="1" applyBorder="1"/>
    <xf numFmtId="10" fontId="4" fillId="0" borderId="13" xfId="1" applyNumberFormat="1" applyFont="1" applyBorder="1" applyAlignment="1">
      <alignment horizontal="center" wrapText="1"/>
    </xf>
    <xf numFmtId="10" fontId="4" fillId="0" borderId="0" xfId="1" applyNumberFormat="1" applyFont="1" applyBorder="1" applyAlignment="1">
      <alignment horizontal="center" wrapText="1"/>
    </xf>
    <xf numFmtId="14" fontId="9" fillId="0" borderId="14" xfId="0" applyNumberFormat="1" applyFont="1" applyBorder="1" applyAlignment="1">
      <alignment horizontal="center"/>
    </xf>
    <xf numFmtId="14" fontId="4" fillId="0" borderId="14" xfId="0" applyNumberFormat="1" applyFont="1" applyBorder="1" applyAlignment="1">
      <alignment horizontal="center"/>
    </xf>
    <xf numFmtId="1" fontId="4" fillId="0" borderId="15" xfId="0" applyNumberFormat="1" applyFont="1" applyBorder="1" applyAlignment="1">
      <alignment horizontal="center" vertical="center"/>
    </xf>
    <xf numFmtId="0" fontId="4" fillId="0" borderId="15" xfId="0" applyFont="1" applyBorder="1" applyAlignment="1">
      <alignment horizontal="left" wrapText="1"/>
    </xf>
    <xf numFmtId="14" fontId="4" fillId="0" borderId="15" xfId="0" applyNumberFormat="1" applyFont="1" applyBorder="1" applyAlignment="1">
      <alignment horizontal="center"/>
    </xf>
    <xf numFmtId="0" fontId="4" fillId="0" borderId="15" xfId="0" applyFont="1" applyBorder="1" applyAlignment="1">
      <alignment horizontal="center"/>
    </xf>
    <xf numFmtId="49" fontId="4" fillId="0" borderId="15" xfId="0" applyNumberFormat="1" applyFont="1" applyBorder="1" applyAlignment="1">
      <alignment horizontal="center"/>
    </xf>
    <xf numFmtId="0" fontId="4" fillId="0" borderId="15" xfId="0" applyNumberFormat="1" applyFont="1" applyBorder="1" applyAlignment="1">
      <alignment horizontal="center"/>
    </xf>
    <xf numFmtId="2" fontId="4" fillId="0" borderId="15" xfId="0" applyNumberFormat="1" applyFont="1" applyBorder="1" applyAlignment="1">
      <alignment horizontal="center"/>
    </xf>
    <xf numFmtId="0" fontId="4" fillId="0" borderId="15" xfId="0" applyFont="1" applyBorder="1"/>
    <xf numFmtId="14" fontId="4" fillId="0" borderId="15" xfId="0" applyNumberFormat="1" applyFont="1" applyBorder="1" applyAlignment="1">
      <alignment horizontal="right"/>
    </xf>
    <xf numFmtId="166" fontId="4" fillId="0" borderId="15" xfId="0" applyNumberFormat="1" applyFont="1" applyBorder="1" applyAlignment="1">
      <alignment horizontal="center"/>
    </xf>
    <xf numFmtId="167" fontId="4" fillId="0" borderId="15" xfId="0" applyNumberFormat="1" applyFont="1" applyBorder="1"/>
    <xf numFmtId="3" fontId="4" fillId="0" borderId="15" xfId="0" applyNumberFormat="1" applyFont="1" applyBorder="1" applyAlignment="1">
      <alignment horizontal="center"/>
    </xf>
    <xf numFmtId="4" fontId="4" fillId="0" borderId="15" xfId="0" applyNumberFormat="1" applyFont="1" applyBorder="1" applyAlignment="1">
      <alignment horizontal="center"/>
    </xf>
    <xf numFmtId="168" fontId="4" fillId="0" borderId="15" xfId="0" applyNumberFormat="1" applyFont="1" applyBorder="1"/>
    <xf numFmtId="3" fontId="4" fillId="0" borderId="15" xfId="0" applyNumberFormat="1" applyFont="1" applyBorder="1"/>
    <xf numFmtId="9" fontId="4" fillId="0" borderId="15" xfId="0" applyNumberFormat="1" applyFont="1" applyBorder="1" applyAlignment="1">
      <alignment horizontal="center" wrapText="1"/>
    </xf>
    <xf numFmtId="9" fontId="4" fillId="0" borderId="0" xfId="0" applyNumberFormat="1" applyFont="1" applyBorder="1" applyAlignment="1">
      <alignment horizontal="center" wrapText="1"/>
    </xf>
    <xf numFmtId="0" fontId="4" fillId="0" borderId="15" xfId="0" quotePrefix="1" applyNumberFormat="1" applyFont="1" applyBorder="1" applyAlignment="1">
      <alignment horizontal="center"/>
    </xf>
    <xf numFmtId="0" fontId="4" fillId="0" borderId="10" xfId="0" applyFont="1" applyBorder="1" applyAlignment="1">
      <alignment horizontal="left" wrapText="1"/>
    </xf>
    <xf numFmtId="0" fontId="4" fillId="0" borderId="10" xfId="0" quotePrefix="1" applyFont="1" applyBorder="1" applyAlignment="1">
      <alignment horizontal="center"/>
    </xf>
    <xf numFmtId="0" fontId="4" fillId="0" borderId="10" xfId="0" applyFont="1" applyBorder="1"/>
    <xf numFmtId="0" fontId="4" fillId="0" borderId="10" xfId="0" applyNumberFormat="1" applyFont="1" applyBorder="1"/>
    <xf numFmtId="14" fontId="4" fillId="0" borderId="0" xfId="0" applyNumberFormat="1" applyFont="1" applyAlignment="1">
      <alignment horizontal="right"/>
    </xf>
    <xf numFmtId="166" fontId="4" fillId="0" borderId="10" xfId="0" quotePrefix="1" applyNumberFormat="1" applyFont="1" applyBorder="1" applyAlignment="1">
      <alignment horizontal="center"/>
    </xf>
    <xf numFmtId="49" fontId="4" fillId="0" borderId="10" xfId="0" quotePrefix="1" applyNumberFormat="1" applyFont="1" applyBorder="1" applyAlignment="1">
      <alignment horizontal="right"/>
    </xf>
    <xf numFmtId="167" fontId="4" fillId="0" borderId="10" xfId="0" applyNumberFormat="1" applyFont="1" applyBorder="1"/>
    <xf numFmtId="3" fontId="4" fillId="0" borderId="10" xfId="0" applyNumberFormat="1" applyFont="1" applyBorder="1" applyAlignment="1">
      <alignment horizontal="center"/>
    </xf>
    <xf numFmtId="165" fontId="4" fillId="0" borderId="10" xfId="1" applyFont="1" applyBorder="1" applyAlignment="1">
      <alignment horizontal="center" vertical="center"/>
    </xf>
    <xf numFmtId="3" fontId="4" fillId="0" borderId="10" xfId="0" applyNumberFormat="1" applyFont="1" applyBorder="1"/>
    <xf numFmtId="0" fontId="4" fillId="0" borderId="10" xfId="0" applyFont="1" applyBorder="1" applyAlignment="1">
      <alignment horizontal="center" wrapText="1"/>
    </xf>
    <xf numFmtId="0" fontId="4" fillId="0" borderId="0" xfId="0" applyFont="1" applyBorder="1" applyAlignment="1">
      <alignment horizontal="center" wrapText="1"/>
    </xf>
    <xf numFmtId="14" fontId="4" fillId="0" borderId="16" xfId="0" quotePrefix="1" applyNumberFormat="1" applyFont="1" applyBorder="1" applyAlignment="1">
      <alignment horizontal="center"/>
    </xf>
    <xf numFmtId="49" fontId="4" fillId="0" borderId="16" xfId="0" quotePrefix="1" applyNumberFormat="1" applyFont="1" applyBorder="1" applyAlignment="1">
      <alignment horizontal="center"/>
    </xf>
    <xf numFmtId="0" fontId="12" fillId="0" borderId="12" xfId="0" applyFont="1" applyBorder="1" applyAlignment="1">
      <alignment horizontal="left"/>
    </xf>
    <xf numFmtId="14" fontId="4" fillId="0" borderId="4" xfId="0" applyNumberFormat="1" applyFont="1" applyBorder="1" applyAlignment="1">
      <alignment horizontal="center"/>
    </xf>
    <xf numFmtId="0" fontId="4" fillId="0" borderId="5" xfId="0" applyFont="1" applyBorder="1"/>
    <xf numFmtId="2" fontId="4" fillId="0" borderId="5" xfId="0" applyNumberFormat="1" applyFont="1" applyBorder="1"/>
    <xf numFmtId="14" fontId="4" fillId="0" borderId="5" xfId="0" applyNumberFormat="1" applyFont="1" applyBorder="1" applyAlignment="1">
      <alignment horizontal="right"/>
    </xf>
    <xf numFmtId="166" fontId="4" fillId="0" borderId="5" xfId="0" applyNumberFormat="1" applyFont="1" applyBorder="1" applyAlignment="1">
      <alignment horizontal="center"/>
    </xf>
    <xf numFmtId="167" fontId="4" fillId="0" borderId="5" xfId="0" applyNumberFormat="1" applyFont="1" applyBorder="1"/>
    <xf numFmtId="3" fontId="4" fillId="0" borderId="5" xfId="0" applyNumberFormat="1" applyFont="1" applyBorder="1"/>
    <xf numFmtId="3" fontId="4" fillId="0" borderId="12" xfId="0" applyNumberFormat="1" applyFont="1" applyBorder="1"/>
    <xf numFmtId="3" fontId="4" fillId="0" borderId="6" xfId="0" applyNumberFormat="1" applyFont="1" applyBorder="1"/>
    <xf numFmtId="3" fontId="4" fillId="0" borderId="6" xfId="0" applyNumberFormat="1" applyFont="1" applyBorder="1" applyAlignment="1">
      <alignment horizontal="center"/>
    </xf>
    <xf numFmtId="3" fontId="4" fillId="0" borderId="0" xfId="0" applyNumberFormat="1" applyFont="1" applyBorder="1" applyAlignment="1">
      <alignment horizontal="center"/>
    </xf>
    <xf numFmtId="1" fontId="4" fillId="0" borderId="14" xfId="0" applyNumberFormat="1" applyFont="1" applyBorder="1" applyAlignment="1">
      <alignment horizontal="center" vertical="center"/>
    </xf>
    <xf numFmtId="0" fontId="4" fillId="0" borderId="14" xfId="0" applyFont="1" applyBorder="1" applyAlignment="1">
      <alignment horizontal="left" wrapText="1"/>
    </xf>
    <xf numFmtId="0" fontId="4" fillId="0" borderId="14" xfId="0" applyFont="1" applyBorder="1" applyAlignment="1">
      <alignment horizontal="center"/>
    </xf>
    <xf numFmtId="49" fontId="4" fillId="0" borderId="14" xfId="0" applyNumberFormat="1" applyFont="1" applyBorder="1" applyAlignment="1">
      <alignment horizontal="center"/>
    </xf>
    <xf numFmtId="0" fontId="4" fillId="0" borderId="14" xfId="0" quotePrefix="1" applyNumberFormat="1" applyFont="1" applyBorder="1" applyAlignment="1">
      <alignment horizontal="center"/>
    </xf>
    <xf numFmtId="2" fontId="4" fillId="0" borderId="14" xfId="0" applyNumberFormat="1" applyFont="1" applyBorder="1" applyAlignment="1">
      <alignment horizontal="center"/>
    </xf>
    <xf numFmtId="0" fontId="4" fillId="0" borderId="14" xfId="0" applyFont="1" applyBorder="1"/>
    <xf numFmtId="166" fontId="4" fillId="0" borderId="14" xfId="0" applyNumberFormat="1" applyFont="1" applyBorder="1" applyAlignment="1">
      <alignment horizontal="center"/>
    </xf>
    <xf numFmtId="167" fontId="4" fillId="0" borderId="14" xfId="0" applyNumberFormat="1" applyFont="1" applyBorder="1"/>
    <xf numFmtId="3" fontId="4" fillId="0" borderId="14" xfId="0" applyNumberFormat="1" applyFont="1" applyBorder="1" applyAlignment="1">
      <alignment horizontal="center"/>
    </xf>
    <xf numFmtId="4" fontId="4" fillId="0" borderId="14" xfId="0" applyNumberFormat="1" applyFont="1" applyBorder="1" applyAlignment="1">
      <alignment horizontal="center"/>
    </xf>
    <xf numFmtId="3" fontId="4" fillId="0" borderId="14" xfId="0" applyNumberFormat="1" applyFont="1" applyBorder="1"/>
    <xf numFmtId="9" fontId="4" fillId="0" borderId="14" xfId="0" applyNumberFormat="1" applyFont="1" applyBorder="1" applyAlignment="1">
      <alignment horizontal="center" wrapText="1"/>
    </xf>
    <xf numFmtId="1" fontId="4" fillId="0" borderId="16" xfId="0" applyNumberFormat="1" applyFont="1" applyBorder="1" applyAlignment="1">
      <alignment horizontal="center" vertical="center"/>
    </xf>
    <xf numFmtId="0" fontId="4" fillId="0" borderId="16" xfId="0" applyFont="1" applyBorder="1" applyAlignment="1">
      <alignment horizontal="left" wrapText="1"/>
    </xf>
    <xf numFmtId="14" fontId="4" fillId="0" borderId="16" xfId="0" applyNumberFormat="1" applyFont="1" applyBorder="1" applyAlignment="1">
      <alignment horizontal="center"/>
    </xf>
    <xf numFmtId="0" fontId="4" fillId="0" borderId="16" xfId="0" quotePrefix="1" applyFont="1" applyBorder="1" applyAlignment="1">
      <alignment horizontal="center"/>
    </xf>
    <xf numFmtId="0" fontId="4" fillId="0" borderId="16" xfId="0" applyFont="1" applyBorder="1"/>
    <xf numFmtId="0" fontId="4" fillId="0" borderId="16" xfId="0" applyNumberFormat="1" applyFont="1" applyBorder="1"/>
    <xf numFmtId="2" fontId="4" fillId="0" borderId="16" xfId="0" applyNumberFormat="1" applyFont="1" applyBorder="1" applyAlignment="1">
      <alignment horizontal="center"/>
    </xf>
    <xf numFmtId="0" fontId="4" fillId="0" borderId="16" xfId="0" applyFont="1" applyBorder="1" applyAlignment="1">
      <alignment horizontal="center"/>
    </xf>
    <xf numFmtId="14" fontId="4" fillId="0" borderId="16" xfId="0" quotePrefix="1" applyNumberFormat="1" applyFont="1" applyBorder="1" applyAlignment="1">
      <alignment horizontal="right"/>
    </xf>
    <xf numFmtId="166" fontId="4" fillId="0" borderId="16" xfId="0" quotePrefix="1" applyNumberFormat="1" applyFont="1" applyBorder="1" applyAlignment="1">
      <alignment horizontal="center"/>
    </xf>
    <xf numFmtId="167" fontId="4" fillId="0" borderId="16" xfId="0" applyNumberFormat="1" applyFont="1" applyBorder="1"/>
    <xf numFmtId="3" fontId="4" fillId="0" borderId="16" xfId="0" applyNumberFormat="1" applyFont="1" applyBorder="1"/>
    <xf numFmtId="3" fontId="4" fillId="0" borderId="16" xfId="0" applyNumberFormat="1" applyFont="1" applyBorder="1" applyAlignment="1">
      <alignment horizontal="center"/>
    </xf>
    <xf numFmtId="1" fontId="2" fillId="0" borderId="17" xfId="0" applyNumberFormat="1" applyFont="1" applyBorder="1" applyAlignment="1">
      <alignment horizontal="center" vertical="center"/>
    </xf>
    <xf numFmtId="0" fontId="6" fillId="0" borderId="18" xfId="0" applyFont="1" applyBorder="1"/>
    <xf numFmtId="0" fontId="13" fillId="0" borderId="18" xfId="0" applyFont="1" applyBorder="1" applyAlignment="1">
      <alignment horizontal="center"/>
    </xf>
    <xf numFmtId="0" fontId="4" fillId="0" borderId="3" xfId="0" applyFont="1" applyBorder="1"/>
    <xf numFmtId="0" fontId="4" fillId="0" borderId="4" xfId="0" applyFont="1" applyBorder="1"/>
    <xf numFmtId="2" fontId="14" fillId="0" borderId="6" xfId="0" applyNumberFormat="1" applyFont="1" applyBorder="1"/>
    <xf numFmtId="4" fontId="14" fillId="0" borderId="6" xfId="0" applyNumberFormat="1" applyFont="1" applyBorder="1"/>
    <xf numFmtId="3" fontId="14" fillId="0" borderId="6" xfId="0" applyNumberFormat="1" applyFont="1" applyBorder="1"/>
    <xf numFmtId="14" fontId="13" fillId="0" borderId="6" xfId="0" applyNumberFormat="1" applyFont="1" applyBorder="1" applyAlignment="1">
      <alignment horizontal="center"/>
    </xf>
    <xf numFmtId="166" fontId="13" fillId="0" borderId="6" xfId="0" applyNumberFormat="1" applyFont="1" applyBorder="1" applyAlignment="1">
      <alignment horizontal="center"/>
    </xf>
    <xf numFmtId="3" fontId="13" fillId="0" borderId="6" xfId="0" applyNumberFormat="1" applyFont="1" applyBorder="1" applyAlignment="1">
      <alignment horizontal="center"/>
    </xf>
    <xf numFmtId="3" fontId="15" fillId="0" borderId="4" xfId="0" applyNumberFormat="1" applyFont="1" applyBorder="1"/>
    <xf numFmtId="3" fontId="16" fillId="0" borderId="6" xfId="0" applyNumberFormat="1" applyFont="1" applyBorder="1"/>
    <xf numFmtId="3" fontId="17" fillId="0" borderId="4" xfId="0" applyNumberFormat="1" applyFont="1" applyBorder="1"/>
    <xf numFmtId="3" fontId="17" fillId="0" borderId="6" xfId="0" applyNumberFormat="1" applyFont="1" applyBorder="1"/>
    <xf numFmtId="0" fontId="4" fillId="0" borderId="6" xfId="0" applyFont="1" applyBorder="1"/>
    <xf numFmtId="0" fontId="4" fillId="0" borderId="0" xfId="0" applyFont="1" applyBorder="1"/>
    <xf numFmtId="1" fontId="2" fillId="0" borderId="19" xfId="0" applyNumberFormat="1" applyFont="1" applyBorder="1" applyAlignment="1">
      <alignment horizontal="center" vertical="center"/>
    </xf>
    <xf numFmtId="0" fontId="4" fillId="0" borderId="1" xfId="0" applyFont="1" applyBorder="1"/>
    <xf numFmtId="0" fontId="13" fillId="0" borderId="1" xfId="0" applyFont="1" applyBorder="1" applyAlignment="1">
      <alignment horizontal="center"/>
    </xf>
    <xf numFmtId="0" fontId="4" fillId="0" borderId="11" xfId="0" applyFont="1" applyBorder="1"/>
    <xf numFmtId="0" fontId="4" fillId="0" borderId="4" xfId="0" applyFont="1" applyBorder="1" applyAlignment="1">
      <alignment horizontal="center"/>
    </xf>
    <xf numFmtId="14" fontId="4" fillId="0" borderId="5" xfId="0" applyNumberFormat="1" applyFont="1" applyBorder="1"/>
    <xf numFmtId="166" fontId="4" fillId="0" borderId="5" xfId="0" applyNumberFormat="1" applyFont="1" applyBorder="1"/>
    <xf numFmtId="165" fontId="4" fillId="0" borderId="5" xfId="0" applyNumberFormat="1" applyFont="1" applyBorder="1"/>
    <xf numFmtId="3" fontId="14" fillId="0" borderId="0" xfId="0" applyNumberFormat="1" applyFont="1" applyBorder="1" applyAlignment="1">
      <alignment horizontal="left"/>
    </xf>
    <xf numFmtId="1" fontId="3" fillId="0" borderId="0" xfId="0" applyNumberFormat="1" applyFont="1" applyBorder="1" applyAlignment="1">
      <alignment horizontal="center" vertical="center"/>
    </xf>
    <xf numFmtId="0" fontId="3" fillId="0" borderId="0" xfId="0" applyFont="1" applyBorder="1"/>
    <xf numFmtId="2" fontId="3" fillId="0" borderId="0" xfId="0" applyNumberFormat="1" applyFont="1" applyBorder="1"/>
    <xf numFmtId="14" fontId="3" fillId="0" borderId="0" xfId="0" applyNumberFormat="1" applyFont="1" applyBorder="1"/>
    <xf numFmtId="166" fontId="3" fillId="0" borderId="0" xfId="0" applyNumberFormat="1" applyFont="1" applyBorder="1"/>
    <xf numFmtId="167" fontId="3" fillId="0" borderId="0" xfId="0" applyNumberFormat="1" applyFont="1" applyBorder="1"/>
    <xf numFmtId="3" fontId="6" fillId="0" borderId="0" xfId="0" applyNumberFormat="1" applyFont="1" applyBorder="1" applyAlignment="1">
      <alignment horizontal="left"/>
    </xf>
    <xf numFmtId="3" fontId="6" fillId="0" borderId="0" xfId="0" applyNumberFormat="1" applyFont="1" applyBorder="1" applyAlignment="1">
      <alignment horizontal="right"/>
    </xf>
    <xf numFmtId="164" fontId="6" fillId="0" borderId="0" xfId="0" applyNumberFormat="1" applyFont="1" applyBorder="1" applyAlignment="1">
      <alignment horizontal="center"/>
    </xf>
    <xf numFmtId="3" fontId="6" fillId="0" borderId="0" xfId="0" applyNumberFormat="1" applyFont="1" applyBorder="1" applyAlignment="1">
      <alignment horizontal="center"/>
    </xf>
    <xf numFmtId="0" fontId="6" fillId="0" borderId="0" xfId="0" applyFont="1" applyBorder="1"/>
    <xf numFmtId="164" fontId="3" fillId="0" borderId="0" xfId="0" applyNumberFormat="1" applyFont="1" applyBorder="1"/>
    <xf numFmtId="164" fontId="6" fillId="0" borderId="0" xfId="0" applyNumberFormat="1" applyFont="1" applyBorder="1"/>
    <xf numFmtId="0" fontId="3" fillId="0" borderId="0" xfId="0" applyFont="1" applyBorder="1" applyAlignment="1">
      <alignment horizontal="right"/>
    </xf>
    <xf numFmtId="164" fontId="3" fillId="0" borderId="0" xfId="0" applyNumberFormat="1" applyFont="1"/>
    <xf numFmtId="49" fontId="6" fillId="0" borderId="0" xfId="0" applyNumberFormat="1" applyFont="1" applyAlignment="1"/>
    <xf numFmtId="0" fontId="6" fillId="0" borderId="0" xfId="0" applyFont="1" applyAlignment="1"/>
    <xf numFmtId="0" fontId="3" fillId="0" borderId="0" xfId="0" applyFont="1" applyBorder="1" applyAlignment="1">
      <alignment horizontal="left"/>
    </xf>
    <xf numFmtId="164" fontId="3" fillId="0" borderId="0" xfId="0" applyNumberFormat="1" applyFont="1" applyBorder="1" applyAlignment="1">
      <alignment horizontal="left"/>
    </xf>
    <xf numFmtId="0" fontId="7" fillId="0" borderId="0" xfId="0" quotePrefix="1" applyFont="1" applyAlignment="1">
      <alignment horizontal="center" wrapText="1"/>
    </xf>
    <xf numFmtId="0" fontId="18" fillId="0" borderId="0" xfId="0" applyFont="1" applyAlignment="1">
      <alignment horizontal="left" wrapText="1"/>
    </xf>
    <xf numFmtId="0" fontId="2" fillId="0" borderId="3" xfId="0" applyFont="1" applyBorder="1" applyAlignment="1">
      <alignment horizontal="center" vertical="center" wrapText="1"/>
    </xf>
    <xf numFmtId="0" fontId="2" fillId="0" borderId="8" xfId="0" applyFont="1" applyBorder="1" applyAlignment="1">
      <alignment horizontal="center" vertical="center"/>
    </xf>
    <xf numFmtId="0" fontId="4" fillId="0" borderId="4" xfId="0" applyFont="1" applyBorder="1" applyAlignment="1">
      <alignment horizontal="center"/>
    </xf>
    <xf numFmtId="0" fontId="4" fillId="0" borderId="5" xfId="0" applyFont="1" applyBorder="1" applyAlignment="1">
      <alignment horizontal="center"/>
    </xf>
    <xf numFmtId="164" fontId="16" fillId="0" borderId="19" xfId="0" applyNumberFormat="1" applyFont="1" applyBorder="1" applyAlignment="1">
      <alignment horizontal="center"/>
    </xf>
    <xf numFmtId="164" fontId="16" fillId="0" borderId="1" xfId="0" applyNumberFormat="1" applyFont="1" applyBorder="1" applyAlignment="1">
      <alignment horizontal="center"/>
    </xf>
    <xf numFmtId="164" fontId="16" fillId="0" borderId="11" xfId="0" applyNumberFormat="1" applyFont="1" applyBorder="1" applyAlignment="1">
      <alignment horizontal="center"/>
    </xf>
    <xf numFmtId="3" fontId="14" fillId="0" borderId="4" xfId="0" applyNumberFormat="1" applyFont="1" applyBorder="1" applyAlignment="1">
      <alignment horizontal="left"/>
    </xf>
    <xf numFmtId="3" fontId="14" fillId="0" borderId="6" xfId="0" applyNumberFormat="1" applyFont="1" applyBorder="1" applyAlignment="1">
      <alignment horizontal="left"/>
    </xf>
    <xf numFmtId="0" fontId="4" fillId="0" borderId="6" xfId="0" applyFont="1" applyBorder="1" applyAlignment="1">
      <alignment horizontal="center"/>
    </xf>
    <xf numFmtId="3" fontId="4" fillId="0" borderId="4" xfId="0" applyNumberFormat="1" applyFont="1" applyBorder="1" applyAlignment="1">
      <alignment horizontal="left"/>
    </xf>
    <xf numFmtId="3" fontId="4" fillId="0" borderId="6" xfId="0" applyNumberFormat="1" applyFont="1" applyBorder="1" applyAlignment="1">
      <alignment horizontal="left"/>
    </xf>
    <xf numFmtId="3" fontId="14" fillId="0" borderId="5" xfId="0" applyNumberFormat="1" applyFont="1" applyBorder="1" applyAlignment="1">
      <alignment horizontal="left"/>
    </xf>
    <xf numFmtId="2" fontId="4" fillId="0" borderId="4" xfId="0" applyNumberFormat="1" applyFont="1" applyBorder="1" applyAlignment="1">
      <alignment horizontal="right"/>
    </xf>
    <xf numFmtId="2" fontId="4" fillId="0" borderId="5" xfId="0" applyNumberFormat="1" applyFont="1" applyBorder="1" applyAlignment="1">
      <alignment horizontal="right"/>
    </xf>
    <xf numFmtId="3" fontId="14" fillId="0" borderId="19" xfId="0" applyNumberFormat="1" applyFont="1" applyBorder="1" applyAlignment="1">
      <alignment horizontal="left"/>
    </xf>
    <xf numFmtId="3" fontId="14" fillId="0" borderId="11" xfId="0" applyNumberFormat="1" applyFont="1" applyBorder="1" applyAlignment="1">
      <alignment horizontal="left"/>
    </xf>
    <xf numFmtId="3" fontId="14" fillId="0" borderId="4" xfId="0" applyNumberFormat="1" applyFont="1" applyBorder="1" applyAlignment="1">
      <alignment horizontal="right"/>
    </xf>
    <xf numFmtId="3" fontId="14" fillId="0" borderId="6" xfId="0" applyNumberFormat="1" applyFont="1" applyBorder="1" applyAlignment="1">
      <alignment horizontal="right"/>
    </xf>
    <xf numFmtId="49" fontId="6" fillId="0" borderId="0" xfId="0" applyNumberFormat="1" applyFont="1" applyAlignment="1">
      <alignment horizontal="center"/>
    </xf>
    <xf numFmtId="0" fontId="7" fillId="0" borderId="0" xfId="0" quotePrefix="1" applyFont="1" applyAlignment="1">
      <alignment horizontal="center"/>
    </xf>
    <xf numFmtId="0" fontId="6" fillId="0" borderId="0" xfId="0" applyFont="1" applyAlignment="1">
      <alignment horizontal="center"/>
    </xf>
    <xf numFmtId="0" fontId="8" fillId="0" borderId="0" xfId="0" applyFont="1" applyAlignment="1">
      <alignment horizontal="center"/>
    </xf>
    <xf numFmtId="0" fontId="4" fillId="0" borderId="1" xfId="0" applyFont="1" applyBorder="1" applyAlignment="1">
      <alignment horizontal="right"/>
    </xf>
  </cellXfs>
  <cellStyles count="2">
    <cellStyle name="Comma"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61"/>
  <sheetViews>
    <sheetView tabSelected="1" topLeftCell="A52" workbookViewId="0">
      <selection activeCell="B58" sqref="B58:K61"/>
    </sheetView>
  </sheetViews>
  <sheetFormatPr defaultRowHeight="12.75" x14ac:dyDescent="0.2"/>
  <cols>
    <col min="1" max="1" width="5.42578125" style="10" customWidth="1"/>
    <col min="2" max="2" width="21.7109375" style="2" customWidth="1"/>
    <col min="3" max="3" width="10.5703125" style="2" customWidth="1"/>
    <col min="4" max="4" width="7.7109375" style="2" customWidth="1"/>
    <col min="5" max="5" width="18" style="2" customWidth="1"/>
    <col min="6" max="6" width="10.140625" style="2" customWidth="1"/>
    <col min="7" max="7" width="10.140625" style="3" customWidth="1"/>
    <col min="8" max="9" width="10.140625" style="2" customWidth="1"/>
    <col min="10" max="10" width="10.140625" style="5" customWidth="1"/>
    <col min="11" max="11" width="10.140625" style="4" customWidth="1"/>
    <col min="12" max="13" width="6.140625" style="4" customWidth="1"/>
    <col min="14" max="234" width="9.140625" style="2"/>
    <col min="235" max="235" width="5.42578125" style="2" customWidth="1"/>
    <col min="236" max="236" width="21.7109375" style="2" customWidth="1"/>
    <col min="237" max="237" width="8.7109375" style="2" bestFit="1" customWidth="1"/>
    <col min="238" max="238" width="5.140625" style="2" customWidth="1"/>
    <col min="239" max="239" width="18" style="2" customWidth="1"/>
    <col min="240" max="240" width="8.28515625" style="2" customWidth="1"/>
    <col min="241" max="241" width="4.5703125" style="2" customWidth="1"/>
    <col min="242" max="242" width="3.5703125" style="2" customWidth="1"/>
    <col min="243" max="243" width="3.42578125" style="2" customWidth="1"/>
    <col min="244" max="244" width="9" style="2" bestFit="1" customWidth="1"/>
    <col min="245" max="245" width="3.140625" style="2" customWidth="1"/>
    <col min="246" max="246" width="8.7109375" style="2" bestFit="1" customWidth="1"/>
    <col min="247" max="247" width="3.85546875" style="2" customWidth="1"/>
    <col min="248" max="248" width="3.5703125" style="2" customWidth="1"/>
    <col min="249" max="249" width="5" style="2" customWidth="1"/>
    <col min="250" max="250" width="7.85546875" style="2" bestFit="1" customWidth="1"/>
    <col min="251" max="251" width="6.42578125" style="2" customWidth="1"/>
    <col min="252" max="252" width="6.5703125" style="2" bestFit="1" customWidth="1"/>
    <col min="253" max="253" width="9.5703125" style="2" bestFit="1" customWidth="1"/>
    <col min="254" max="254" width="10" style="2" customWidth="1"/>
    <col min="255" max="255" width="8.7109375" style="2" bestFit="1" customWidth="1"/>
    <col min="256" max="256" width="10.85546875" style="2" bestFit="1" customWidth="1"/>
    <col min="257" max="257" width="9.140625" style="2" bestFit="1" customWidth="1"/>
    <col min="258" max="258" width="6.140625" style="2" bestFit="1" customWidth="1"/>
    <col min="259" max="261" width="6.140625" style="2" customWidth="1"/>
    <col min="262" max="490" width="9.140625" style="2"/>
    <col min="491" max="491" width="5.42578125" style="2" customWidth="1"/>
    <col min="492" max="492" width="21.7109375" style="2" customWidth="1"/>
    <col min="493" max="493" width="8.7109375" style="2" bestFit="1" customWidth="1"/>
    <col min="494" max="494" width="5.140625" style="2" customWidth="1"/>
    <col min="495" max="495" width="18" style="2" customWidth="1"/>
    <col min="496" max="496" width="8.28515625" style="2" customWidth="1"/>
    <col min="497" max="497" width="4.5703125" style="2" customWidth="1"/>
    <col min="498" max="498" width="3.5703125" style="2" customWidth="1"/>
    <col min="499" max="499" width="3.42578125" style="2" customWidth="1"/>
    <col min="500" max="500" width="9" style="2" bestFit="1" customWidth="1"/>
    <col min="501" max="501" width="3.140625" style="2" customWidth="1"/>
    <col min="502" max="502" width="8.7109375" style="2" bestFit="1" customWidth="1"/>
    <col min="503" max="503" width="3.85546875" style="2" customWidth="1"/>
    <col min="504" max="504" width="3.5703125" style="2" customWidth="1"/>
    <col min="505" max="505" width="5" style="2" customWidth="1"/>
    <col min="506" max="506" width="7.85546875" style="2" bestFit="1" customWidth="1"/>
    <col min="507" max="507" width="6.42578125" style="2" customWidth="1"/>
    <col min="508" max="508" width="6.5703125" style="2" bestFit="1" customWidth="1"/>
    <col min="509" max="509" width="9.5703125" style="2" bestFit="1" customWidth="1"/>
    <col min="510" max="510" width="10" style="2" customWidth="1"/>
    <col min="511" max="511" width="8.7109375" style="2" bestFit="1" customWidth="1"/>
    <col min="512" max="512" width="10.85546875" style="2" bestFit="1" customWidth="1"/>
    <col min="513" max="513" width="9.140625" style="2" bestFit="1" customWidth="1"/>
    <col min="514" max="514" width="6.140625" style="2" bestFit="1" customWidth="1"/>
    <col min="515" max="517" width="6.140625" style="2" customWidth="1"/>
    <col min="518" max="746" width="9.140625" style="2"/>
    <col min="747" max="747" width="5.42578125" style="2" customWidth="1"/>
    <col min="748" max="748" width="21.7109375" style="2" customWidth="1"/>
    <col min="749" max="749" width="8.7109375" style="2" bestFit="1" customWidth="1"/>
    <col min="750" max="750" width="5.140625" style="2" customWidth="1"/>
    <col min="751" max="751" width="18" style="2" customWidth="1"/>
    <col min="752" max="752" width="8.28515625" style="2" customWidth="1"/>
    <col min="753" max="753" width="4.5703125" style="2" customWidth="1"/>
    <col min="754" max="754" width="3.5703125" style="2" customWidth="1"/>
    <col min="755" max="755" width="3.42578125" style="2" customWidth="1"/>
    <col min="756" max="756" width="9" style="2" bestFit="1" customWidth="1"/>
    <col min="757" max="757" width="3.140625" style="2" customWidth="1"/>
    <col min="758" max="758" width="8.7109375" style="2" bestFit="1" customWidth="1"/>
    <col min="759" max="759" width="3.85546875" style="2" customWidth="1"/>
    <col min="760" max="760" width="3.5703125" style="2" customWidth="1"/>
    <col min="761" max="761" width="5" style="2" customWidth="1"/>
    <col min="762" max="762" width="7.85546875" style="2" bestFit="1" customWidth="1"/>
    <col min="763" max="763" width="6.42578125" style="2" customWidth="1"/>
    <col min="764" max="764" width="6.5703125" style="2" bestFit="1" customWidth="1"/>
    <col min="765" max="765" width="9.5703125" style="2" bestFit="1" customWidth="1"/>
    <col min="766" max="766" width="10" style="2" customWidth="1"/>
    <col min="767" max="767" width="8.7109375" style="2" bestFit="1" customWidth="1"/>
    <col min="768" max="768" width="10.85546875" style="2" bestFit="1" customWidth="1"/>
    <col min="769" max="769" width="9.140625" style="2" bestFit="1" customWidth="1"/>
    <col min="770" max="770" width="6.140625" style="2" bestFit="1" customWidth="1"/>
    <col min="771" max="773" width="6.140625" style="2" customWidth="1"/>
    <col min="774" max="1002" width="9.140625" style="2"/>
    <col min="1003" max="1003" width="5.42578125" style="2" customWidth="1"/>
    <col min="1004" max="1004" width="21.7109375" style="2" customWidth="1"/>
    <col min="1005" max="1005" width="8.7109375" style="2" bestFit="1" customWidth="1"/>
    <col min="1006" max="1006" width="5.140625" style="2" customWidth="1"/>
    <col min="1007" max="1007" width="18" style="2" customWidth="1"/>
    <col min="1008" max="1008" width="8.28515625" style="2" customWidth="1"/>
    <col min="1009" max="1009" width="4.5703125" style="2" customWidth="1"/>
    <col min="1010" max="1010" width="3.5703125" style="2" customWidth="1"/>
    <col min="1011" max="1011" width="3.42578125" style="2" customWidth="1"/>
    <col min="1012" max="1012" width="9" style="2" bestFit="1" customWidth="1"/>
    <col min="1013" max="1013" width="3.140625" style="2" customWidth="1"/>
    <col min="1014" max="1014" width="8.7109375" style="2" bestFit="1" customWidth="1"/>
    <col min="1015" max="1015" width="3.85546875" style="2" customWidth="1"/>
    <col min="1016" max="1016" width="3.5703125" style="2" customWidth="1"/>
    <col min="1017" max="1017" width="5" style="2" customWidth="1"/>
    <col min="1018" max="1018" width="7.85546875" style="2" bestFit="1" customWidth="1"/>
    <col min="1019" max="1019" width="6.42578125" style="2" customWidth="1"/>
    <col min="1020" max="1020" width="6.5703125" style="2" bestFit="1" customWidth="1"/>
    <col min="1021" max="1021" width="9.5703125" style="2" bestFit="1" customWidth="1"/>
    <col min="1022" max="1022" width="10" style="2" customWidth="1"/>
    <col min="1023" max="1023" width="8.7109375" style="2" bestFit="1" customWidth="1"/>
    <col min="1024" max="1024" width="10.85546875" style="2" bestFit="1" customWidth="1"/>
    <col min="1025" max="1025" width="9.140625" style="2" bestFit="1" customWidth="1"/>
    <col min="1026" max="1026" width="6.140625" style="2" bestFit="1" customWidth="1"/>
    <col min="1027" max="1029" width="6.140625" style="2" customWidth="1"/>
    <col min="1030" max="1258" width="9.140625" style="2"/>
    <col min="1259" max="1259" width="5.42578125" style="2" customWidth="1"/>
    <col min="1260" max="1260" width="21.7109375" style="2" customWidth="1"/>
    <col min="1261" max="1261" width="8.7109375" style="2" bestFit="1" customWidth="1"/>
    <col min="1262" max="1262" width="5.140625" style="2" customWidth="1"/>
    <col min="1263" max="1263" width="18" style="2" customWidth="1"/>
    <col min="1264" max="1264" width="8.28515625" style="2" customWidth="1"/>
    <col min="1265" max="1265" width="4.5703125" style="2" customWidth="1"/>
    <col min="1266" max="1266" width="3.5703125" style="2" customWidth="1"/>
    <col min="1267" max="1267" width="3.42578125" style="2" customWidth="1"/>
    <col min="1268" max="1268" width="9" style="2" bestFit="1" customWidth="1"/>
    <col min="1269" max="1269" width="3.140625" style="2" customWidth="1"/>
    <col min="1270" max="1270" width="8.7109375" style="2" bestFit="1" customWidth="1"/>
    <col min="1271" max="1271" width="3.85546875" style="2" customWidth="1"/>
    <col min="1272" max="1272" width="3.5703125" style="2" customWidth="1"/>
    <col min="1273" max="1273" width="5" style="2" customWidth="1"/>
    <col min="1274" max="1274" width="7.85546875" style="2" bestFit="1" customWidth="1"/>
    <col min="1275" max="1275" width="6.42578125" style="2" customWidth="1"/>
    <col min="1276" max="1276" width="6.5703125" style="2" bestFit="1" customWidth="1"/>
    <col min="1277" max="1277" width="9.5703125" style="2" bestFit="1" customWidth="1"/>
    <col min="1278" max="1278" width="10" style="2" customWidth="1"/>
    <col min="1279" max="1279" width="8.7109375" style="2" bestFit="1" customWidth="1"/>
    <col min="1280" max="1280" width="10.85546875" style="2" bestFit="1" customWidth="1"/>
    <col min="1281" max="1281" width="9.140625" style="2" bestFit="1" customWidth="1"/>
    <col min="1282" max="1282" width="6.140625" style="2" bestFit="1" customWidth="1"/>
    <col min="1283" max="1285" width="6.140625" style="2" customWidth="1"/>
    <col min="1286" max="1514" width="9.140625" style="2"/>
    <col min="1515" max="1515" width="5.42578125" style="2" customWidth="1"/>
    <col min="1516" max="1516" width="21.7109375" style="2" customWidth="1"/>
    <col min="1517" max="1517" width="8.7109375" style="2" bestFit="1" customWidth="1"/>
    <col min="1518" max="1518" width="5.140625" style="2" customWidth="1"/>
    <col min="1519" max="1519" width="18" style="2" customWidth="1"/>
    <col min="1520" max="1520" width="8.28515625" style="2" customWidth="1"/>
    <col min="1521" max="1521" width="4.5703125" style="2" customWidth="1"/>
    <col min="1522" max="1522" width="3.5703125" style="2" customWidth="1"/>
    <col min="1523" max="1523" width="3.42578125" style="2" customWidth="1"/>
    <col min="1524" max="1524" width="9" style="2" bestFit="1" customWidth="1"/>
    <col min="1525" max="1525" width="3.140625" style="2" customWidth="1"/>
    <col min="1526" max="1526" width="8.7109375" style="2" bestFit="1" customWidth="1"/>
    <col min="1527" max="1527" width="3.85546875" style="2" customWidth="1"/>
    <col min="1528" max="1528" width="3.5703125" style="2" customWidth="1"/>
    <col min="1529" max="1529" width="5" style="2" customWidth="1"/>
    <col min="1530" max="1530" width="7.85546875" style="2" bestFit="1" customWidth="1"/>
    <col min="1531" max="1531" width="6.42578125" style="2" customWidth="1"/>
    <col min="1532" max="1532" width="6.5703125" style="2" bestFit="1" customWidth="1"/>
    <col min="1533" max="1533" width="9.5703125" style="2" bestFit="1" customWidth="1"/>
    <col min="1534" max="1534" width="10" style="2" customWidth="1"/>
    <col min="1535" max="1535" width="8.7109375" style="2" bestFit="1" customWidth="1"/>
    <col min="1536" max="1536" width="10.85546875" style="2" bestFit="1" customWidth="1"/>
    <col min="1537" max="1537" width="9.140625" style="2" bestFit="1" customWidth="1"/>
    <col min="1538" max="1538" width="6.140625" style="2" bestFit="1" customWidth="1"/>
    <col min="1539" max="1541" width="6.140625" style="2" customWidth="1"/>
    <col min="1542" max="1770" width="9.140625" style="2"/>
    <col min="1771" max="1771" width="5.42578125" style="2" customWidth="1"/>
    <col min="1772" max="1772" width="21.7109375" style="2" customWidth="1"/>
    <col min="1773" max="1773" width="8.7109375" style="2" bestFit="1" customWidth="1"/>
    <col min="1774" max="1774" width="5.140625" style="2" customWidth="1"/>
    <col min="1775" max="1775" width="18" style="2" customWidth="1"/>
    <col min="1776" max="1776" width="8.28515625" style="2" customWidth="1"/>
    <col min="1777" max="1777" width="4.5703125" style="2" customWidth="1"/>
    <col min="1778" max="1778" width="3.5703125" style="2" customWidth="1"/>
    <col min="1779" max="1779" width="3.42578125" style="2" customWidth="1"/>
    <col min="1780" max="1780" width="9" style="2" bestFit="1" customWidth="1"/>
    <col min="1781" max="1781" width="3.140625" style="2" customWidth="1"/>
    <col min="1782" max="1782" width="8.7109375" style="2" bestFit="1" customWidth="1"/>
    <col min="1783" max="1783" width="3.85546875" style="2" customWidth="1"/>
    <col min="1784" max="1784" width="3.5703125" style="2" customWidth="1"/>
    <col min="1785" max="1785" width="5" style="2" customWidth="1"/>
    <col min="1786" max="1786" width="7.85546875" style="2" bestFit="1" customWidth="1"/>
    <col min="1787" max="1787" width="6.42578125" style="2" customWidth="1"/>
    <col min="1788" max="1788" width="6.5703125" style="2" bestFit="1" customWidth="1"/>
    <col min="1789" max="1789" width="9.5703125" style="2" bestFit="1" customWidth="1"/>
    <col min="1790" max="1790" width="10" style="2" customWidth="1"/>
    <col min="1791" max="1791" width="8.7109375" style="2" bestFit="1" customWidth="1"/>
    <col min="1792" max="1792" width="10.85546875" style="2" bestFit="1" customWidth="1"/>
    <col min="1793" max="1793" width="9.140625" style="2" bestFit="1" customWidth="1"/>
    <col min="1794" max="1794" width="6.140625" style="2" bestFit="1" customWidth="1"/>
    <col min="1795" max="1797" width="6.140625" style="2" customWidth="1"/>
    <col min="1798" max="2026" width="9.140625" style="2"/>
    <col min="2027" max="2027" width="5.42578125" style="2" customWidth="1"/>
    <col min="2028" max="2028" width="21.7109375" style="2" customWidth="1"/>
    <col min="2029" max="2029" width="8.7109375" style="2" bestFit="1" customWidth="1"/>
    <col min="2030" max="2030" width="5.140625" style="2" customWidth="1"/>
    <col min="2031" max="2031" width="18" style="2" customWidth="1"/>
    <col min="2032" max="2032" width="8.28515625" style="2" customWidth="1"/>
    <col min="2033" max="2033" width="4.5703125" style="2" customWidth="1"/>
    <col min="2034" max="2034" width="3.5703125" style="2" customWidth="1"/>
    <col min="2035" max="2035" width="3.42578125" style="2" customWidth="1"/>
    <col min="2036" max="2036" width="9" style="2" bestFit="1" customWidth="1"/>
    <col min="2037" max="2037" width="3.140625" style="2" customWidth="1"/>
    <col min="2038" max="2038" width="8.7109375" style="2" bestFit="1" customWidth="1"/>
    <col min="2039" max="2039" width="3.85546875" style="2" customWidth="1"/>
    <col min="2040" max="2040" width="3.5703125" style="2" customWidth="1"/>
    <col min="2041" max="2041" width="5" style="2" customWidth="1"/>
    <col min="2042" max="2042" width="7.85546875" style="2" bestFit="1" customWidth="1"/>
    <col min="2043" max="2043" width="6.42578125" style="2" customWidth="1"/>
    <col min="2044" max="2044" width="6.5703125" style="2" bestFit="1" customWidth="1"/>
    <col min="2045" max="2045" width="9.5703125" style="2" bestFit="1" customWidth="1"/>
    <col min="2046" max="2046" width="10" style="2" customWidth="1"/>
    <col min="2047" max="2047" width="8.7109375" style="2" bestFit="1" customWidth="1"/>
    <col min="2048" max="2048" width="10.85546875" style="2" bestFit="1" customWidth="1"/>
    <col min="2049" max="2049" width="9.140625" style="2" bestFit="1" customWidth="1"/>
    <col min="2050" max="2050" width="6.140625" style="2" bestFit="1" customWidth="1"/>
    <col min="2051" max="2053" width="6.140625" style="2" customWidth="1"/>
    <col min="2054" max="2282" width="9.140625" style="2"/>
    <col min="2283" max="2283" width="5.42578125" style="2" customWidth="1"/>
    <col min="2284" max="2284" width="21.7109375" style="2" customWidth="1"/>
    <col min="2285" max="2285" width="8.7109375" style="2" bestFit="1" customWidth="1"/>
    <col min="2286" max="2286" width="5.140625" style="2" customWidth="1"/>
    <col min="2287" max="2287" width="18" style="2" customWidth="1"/>
    <col min="2288" max="2288" width="8.28515625" style="2" customWidth="1"/>
    <col min="2289" max="2289" width="4.5703125" style="2" customWidth="1"/>
    <col min="2290" max="2290" width="3.5703125" style="2" customWidth="1"/>
    <col min="2291" max="2291" width="3.42578125" style="2" customWidth="1"/>
    <col min="2292" max="2292" width="9" style="2" bestFit="1" customWidth="1"/>
    <col min="2293" max="2293" width="3.140625" style="2" customWidth="1"/>
    <col min="2294" max="2294" width="8.7109375" style="2" bestFit="1" customWidth="1"/>
    <col min="2295" max="2295" width="3.85546875" style="2" customWidth="1"/>
    <col min="2296" max="2296" width="3.5703125" style="2" customWidth="1"/>
    <col min="2297" max="2297" width="5" style="2" customWidth="1"/>
    <col min="2298" max="2298" width="7.85546875" style="2" bestFit="1" customWidth="1"/>
    <col min="2299" max="2299" width="6.42578125" style="2" customWidth="1"/>
    <col min="2300" max="2300" width="6.5703125" style="2" bestFit="1" customWidth="1"/>
    <col min="2301" max="2301" width="9.5703125" style="2" bestFit="1" customWidth="1"/>
    <col min="2302" max="2302" width="10" style="2" customWidth="1"/>
    <col min="2303" max="2303" width="8.7109375" style="2" bestFit="1" customWidth="1"/>
    <col min="2304" max="2304" width="10.85546875" style="2" bestFit="1" customWidth="1"/>
    <col min="2305" max="2305" width="9.140625" style="2" bestFit="1" customWidth="1"/>
    <col min="2306" max="2306" width="6.140625" style="2" bestFit="1" customWidth="1"/>
    <col min="2307" max="2309" width="6.140625" style="2" customWidth="1"/>
    <col min="2310" max="2538" width="9.140625" style="2"/>
    <col min="2539" max="2539" width="5.42578125" style="2" customWidth="1"/>
    <col min="2540" max="2540" width="21.7109375" style="2" customWidth="1"/>
    <col min="2541" max="2541" width="8.7109375" style="2" bestFit="1" customWidth="1"/>
    <col min="2542" max="2542" width="5.140625" style="2" customWidth="1"/>
    <col min="2543" max="2543" width="18" style="2" customWidth="1"/>
    <col min="2544" max="2544" width="8.28515625" style="2" customWidth="1"/>
    <col min="2545" max="2545" width="4.5703125" style="2" customWidth="1"/>
    <col min="2546" max="2546" width="3.5703125" style="2" customWidth="1"/>
    <col min="2547" max="2547" width="3.42578125" style="2" customWidth="1"/>
    <col min="2548" max="2548" width="9" style="2" bestFit="1" customWidth="1"/>
    <col min="2549" max="2549" width="3.140625" style="2" customWidth="1"/>
    <col min="2550" max="2550" width="8.7109375" style="2" bestFit="1" customWidth="1"/>
    <col min="2551" max="2551" width="3.85546875" style="2" customWidth="1"/>
    <col min="2552" max="2552" width="3.5703125" style="2" customWidth="1"/>
    <col min="2553" max="2553" width="5" style="2" customWidth="1"/>
    <col min="2554" max="2554" width="7.85546875" style="2" bestFit="1" customWidth="1"/>
    <col min="2555" max="2555" width="6.42578125" style="2" customWidth="1"/>
    <col min="2556" max="2556" width="6.5703125" style="2" bestFit="1" customWidth="1"/>
    <col min="2557" max="2557" width="9.5703125" style="2" bestFit="1" customWidth="1"/>
    <col min="2558" max="2558" width="10" style="2" customWidth="1"/>
    <col min="2559" max="2559" width="8.7109375" style="2" bestFit="1" customWidth="1"/>
    <col min="2560" max="2560" width="10.85546875" style="2" bestFit="1" customWidth="1"/>
    <col min="2561" max="2561" width="9.140625" style="2" bestFit="1" customWidth="1"/>
    <col min="2562" max="2562" width="6.140625" style="2" bestFit="1" customWidth="1"/>
    <col min="2563" max="2565" width="6.140625" style="2" customWidth="1"/>
    <col min="2566" max="2794" width="9.140625" style="2"/>
    <col min="2795" max="2795" width="5.42578125" style="2" customWidth="1"/>
    <col min="2796" max="2796" width="21.7109375" style="2" customWidth="1"/>
    <col min="2797" max="2797" width="8.7109375" style="2" bestFit="1" customWidth="1"/>
    <col min="2798" max="2798" width="5.140625" style="2" customWidth="1"/>
    <col min="2799" max="2799" width="18" style="2" customWidth="1"/>
    <col min="2800" max="2800" width="8.28515625" style="2" customWidth="1"/>
    <col min="2801" max="2801" width="4.5703125" style="2" customWidth="1"/>
    <col min="2802" max="2802" width="3.5703125" style="2" customWidth="1"/>
    <col min="2803" max="2803" width="3.42578125" style="2" customWidth="1"/>
    <col min="2804" max="2804" width="9" style="2" bestFit="1" customWidth="1"/>
    <col min="2805" max="2805" width="3.140625" style="2" customWidth="1"/>
    <col min="2806" max="2806" width="8.7109375" style="2" bestFit="1" customWidth="1"/>
    <col min="2807" max="2807" width="3.85546875" style="2" customWidth="1"/>
    <col min="2808" max="2808" width="3.5703125" style="2" customWidth="1"/>
    <col min="2809" max="2809" width="5" style="2" customWidth="1"/>
    <col min="2810" max="2810" width="7.85546875" style="2" bestFit="1" customWidth="1"/>
    <col min="2811" max="2811" width="6.42578125" style="2" customWidth="1"/>
    <col min="2812" max="2812" width="6.5703125" style="2" bestFit="1" customWidth="1"/>
    <col min="2813" max="2813" width="9.5703125" style="2" bestFit="1" customWidth="1"/>
    <col min="2814" max="2814" width="10" style="2" customWidth="1"/>
    <col min="2815" max="2815" width="8.7109375" style="2" bestFit="1" customWidth="1"/>
    <col min="2816" max="2816" width="10.85546875" style="2" bestFit="1" customWidth="1"/>
    <col min="2817" max="2817" width="9.140625" style="2" bestFit="1" customWidth="1"/>
    <col min="2818" max="2818" width="6.140625" style="2" bestFit="1" customWidth="1"/>
    <col min="2819" max="2821" width="6.140625" style="2" customWidth="1"/>
    <col min="2822" max="3050" width="9.140625" style="2"/>
    <col min="3051" max="3051" width="5.42578125" style="2" customWidth="1"/>
    <col min="3052" max="3052" width="21.7109375" style="2" customWidth="1"/>
    <col min="3053" max="3053" width="8.7109375" style="2" bestFit="1" customWidth="1"/>
    <col min="3054" max="3054" width="5.140625" style="2" customWidth="1"/>
    <col min="3055" max="3055" width="18" style="2" customWidth="1"/>
    <col min="3056" max="3056" width="8.28515625" style="2" customWidth="1"/>
    <col min="3057" max="3057" width="4.5703125" style="2" customWidth="1"/>
    <col min="3058" max="3058" width="3.5703125" style="2" customWidth="1"/>
    <col min="3059" max="3059" width="3.42578125" style="2" customWidth="1"/>
    <col min="3060" max="3060" width="9" style="2" bestFit="1" customWidth="1"/>
    <col min="3061" max="3061" width="3.140625" style="2" customWidth="1"/>
    <col min="3062" max="3062" width="8.7109375" style="2" bestFit="1" customWidth="1"/>
    <col min="3063" max="3063" width="3.85546875" style="2" customWidth="1"/>
    <col min="3064" max="3064" width="3.5703125" style="2" customWidth="1"/>
    <col min="3065" max="3065" width="5" style="2" customWidth="1"/>
    <col min="3066" max="3066" width="7.85546875" style="2" bestFit="1" customWidth="1"/>
    <col min="3067" max="3067" width="6.42578125" style="2" customWidth="1"/>
    <col min="3068" max="3068" width="6.5703125" style="2" bestFit="1" customWidth="1"/>
    <col min="3069" max="3069" width="9.5703125" style="2" bestFit="1" customWidth="1"/>
    <col min="3070" max="3070" width="10" style="2" customWidth="1"/>
    <col min="3071" max="3071" width="8.7109375" style="2" bestFit="1" customWidth="1"/>
    <col min="3072" max="3072" width="10.85546875" style="2" bestFit="1" customWidth="1"/>
    <col min="3073" max="3073" width="9.140625" style="2" bestFit="1" customWidth="1"/>
    <col min="3074" max="3074" width="6.140625" style="2" bestFit="1" customWidth="1"/>
    <col min="3075" max="3077" width="6.140625" style="2" customWidth="1"/>
    <col min="3078" max="3306" width="9.140625" style="2"/>
    <col min="3307" max="3307" width="5.42578125" style="2" customWidth="1"/>
    <col min="3308" max="3308" width="21.7109375" style="2" customWidth="1"/>
    <col min="3309" max="3309" width="8.7109375" style="2" bestFit="1" customWidth="1"/>
    <col min="3310" max="3310" width="5.140625" style="2" customWidth="1"/>
    <col min="3311" max="3311" width="18" style="2" customWidth="1"/>
    <col min="3312" max="3312" width="8.28515625" style="2" customWidth="1"/>
    <col min="3313" max="3313" width="4.5703125" style="2" customWidth="1"/>
    <col min="3314" max="3314" width="3.5703125" style="2" customWidth="1"/>
    <col min="3315" max="3315" width="3.42578125" style="2" customWidth="1"/>
    <col min="3316" max="3316" width="9" style="2" bestFit="1" customWidth="1"/>
    <col min="3317" max="3317" width="3.140625" style="2" customWidth="1"/>
    <col min="3318" max="3318" width="8.7109375" style="2" bestFit="1" customWidth="1"/>
    <col min="3319" max="3319" width="3.85546875" style="2" customWidth="1"/>
    <col min="3320" max="3320" width="3.5703125" style="2" customWidth="1"/>
    <col min="3321" max="3321" width="5" style="2" customWidth="1"/>
    <col min="3322" max="3322" width="7.85546875" style="2" bestFit="1" customWidth="1"/>
    <col min="3323" max="3323" width="6.42578125" style="2" customWidth="1"/>
    <col min="3324" max="3324" width="6.5703125" style="2" bestFit="1" customWidth="1"/>
    <col min="3325" max="3325" width="9.5703125" style="2" bestFit="1" customWidth="1"/>
    <col min="3326" max="3326" width="10" style="2" customWidth="1"/>
    <col min="3327" max="3327" width="8.7109375" style="2" bestFit="1" customWidth="1"/>
    <col min="3328" max="3328" width="10.85546875" style="2" bestFit="1" customWidth="1"/>
    <col min="3329" max="3329" width="9.140625" style="2" bestFit="1" customWidth="1"/>
    <col min="3330" max="3330" width="6.140625" style="2" bestFit="1" customWidth="1"/>
    <col min="3331" max="3333" width="6.140625" style="2" customWidth="1"/>
    <col min="3334" max="3562" width="9.140625" style="2"/>
    <col min="3563" max="3563" width="5.42578125" style="2" customWidth="1"/>
    <col min="3564" max="3564" width="21.7109375" style="2" customWidth="1"/>
    <col min="3565" max="3565" width="8.7109375" style="2" bestFit="1" customWidth="1"/>
    <col min="3566" max="3566" width="5.140625" style="2" customWidth="1"/>
    <col min="3567" max="3567" width="18" style="2" customWidth="1"/>
    <col min="3568" max="3568" width="8.28515625" style="2" customWidth="1"/>
    <col min="3569" max="3569" width="4.5703125" style="2" customWidth="1"/>
    <col min="3570" max="3570" width="3.5703125" style="2" customWidth="1"/>
    <col min="3571" max="3571" width="3.42578125" style="2" customWidth="1"/>
    <col min="3572" max="3572" width="9" style="2" bestFit="1" customWidth="1"/>
    <col min="3573" max="3573" width="3.140625" style="2" customWidth="1"/>
    <col min="3574" max="3574" width="8.7109375" style="2" bestFit="1" customWidth="1"/>
    <col min="3575" max="3575" width="3.85546875" style="2" customWidth="1"/>
    <col min="3576" max="3576" width="3.5703125" style="2" customWidth="1"/>
    <col min="3577" max="3577" width="5" style="2" customWidth="1"/>
    <col min="3578" max="3578" width="7.85546875" style="2" bestFit="1" customWidth="1"/>
    <col min="3579" max="3579" width="6.42578125" style="2" customWidth="1"/>
    <col min="3580" max="3580" width="6.5703125" style="2" bestFit="1" customWidth="1"/>
    <col min="3581" max="3581" width="9.5703125" style="2" bestFit="1" customWidth="1"/>
    <col min="3582" max="3582" width="10" style="2" customWidth="1"/>
    <col min="3583" max="3583" width="8.7109375" style="2" bestFit="1" customWidth="1"/>
    <col min="3584" max="3584" width="10.85546875" style="2" bestFit="1" customWidth="1"/>
    <col min="3585" max="3585" width="9.140625" style="2" bestFit="1" customWidth="1"/>
    <col min="3586" max="3586" width="6.140625" style="2" bestFit="1" customWidth="1"/>
    <col min="3587" max="3589" width="6.140625" style="2" customWidth="1"/>
    <col min="3590" max="3818" width="9.140625" style="2"/>
    <col min="3819" max="3819" width="5.42578125" style="2" customWidth="1"/>
    <col min="3820" max="3820" width="21.7109375" style="2" customWidth="1"/>
    <col min="3821" max="3821" width="8.7109375" style="2" bestFit="1" customWidth="1"/>
    <col min="3822" max="3822" width="5.140625" style="2" customWidth="1"/>
    <col min="3823" max="3823" width="18" style="2" customWidth="1"/>
    <col min="3824" max="3824" width="8.28515625" style="2" customWidth="1"/>
    <col min="3825" max="3825" width="4.5703125" style="2" customWidth="1"/>
    <col min="3826" max="3826" width="3.5703125" style="2" customWidth="1"/>
    <col min="3827" max="3827" width="3.42578125" style="2" customWidth="1"/>
    <col min="3828" max="3828" width="9" style="2" bestFit="1" customWidth="1"/>
    <col min="3829" max="3829" width="3.140625" style="2" customWidth="1"/>
    <col min="3830" max="3830" width="8.7109375" style="2" bestFit="1" customWidth="1"/>
    <col min="3831" max="3831" width="3.85546875" style="2" customWidth="1"/>
    <col min="3832" max="3832" width="3.5703125" style="2" customWidth="1"/>
    <col min="3833" max="3833" width="5" style="2" customWidth="1"/>
    <col min="3834" max="3834" width="7.85546875" style="2" bestFit="1" customWidth="1"/>
    <col min="3835" max="3835" width="6.42578125" style="2" customWidth="1"/>
    <col min="3836" max="3836" width="6.5703125" style="2" bestFit="1" customWidth="1"/>
    <col min="3837" max="3837" width="9.5703125" style="2" bestFit="1" customWidth="1"/>
    <col min="3838" max="3838" width="10" style="2" customWidth="1"/>
    <col min="3839" max="3839" width="8.7109375" style="2" bestFit="1" customWidth="1"/>
    <col min="3840" max="3840" width="10.85546875" style="2" bestFit="1" customWidth="1"/>
    <col min="3841" max="3841" width="9.140625" style="2" bestFit="1" customWidth="1"/>
    <col min="3842" max="3842" width="6.140625" style="2" bestFit="1" customWidth="1"/>
    <col min="3843" max="3845" width="6.140625" style="2" customWidth="1"/>
    <col min="3846" max="4074" width="9.140625" style="2"/>
    <col min="4075" max="4075" width="5.42578125" style="2" customWidth="1"/>
    <col min="4076" max="4076" width="21.7109375" style="2" customWidth="1"/>
    <col min="4077" max="4077" width="8.7109375" style="2" bestFit="1" customWidth="1"/>
    <col min="4078" max="4078" width="5.140625" style="2" customWidth="1"/>
    <col min="4079" max="4079" width="18" style="2" customWidth="1"/>
    <col min="4080" max="4080" width="8.28515625" style="2" customWidth="1"/>
    <col min="4081" max="4081" width="4.5703125" style="2" customWidth="1"/>
    <col min="4082" max="4082" width="3.5703125" style="2" customWidth="1"/>
    <col min="4083" max="4083" width="3.42578125" style="2" customWidth="1"/>
    <col min="4084" max="4084" width="9" style="2" bestFit="1" customWidth="1"/>
    <col min="4085" max="4085" width="3.140625" style="2" customWidth="1"/>
    <col min="4086" max="4086" width="8.7109375" style="2" bestFit="1" customWidth="1"/>
    <col min="4087" max="4087" width="3.85546875" style="2" customWidth="1"/>
    <col min="4088" max="4088" width="3.5703125" style="2" customWidth="1"/>
    <col min="4089" max="4089" width="5" style="2" customWidth="1"/>
    <col min="4090" max="4090" width="7.85546875" style="2" bestFit="1" customWidth="1"/>
    <col min="4091" max="4091" width="6.42578125" style="2" customWidth="1"/>
    <col min="4092" max="4092" width="6.5703125" style="2" bestFit="1" customWidth="1"/>
    <col min="4093" max="4093" width="9.5703125" style="2" bestFit="1" customWidth="1"/>
    <col min="4094" max="4094" width="10" style="2" customWidth="1"/>
    <col min="4095" max="4095" width="8.7109375" style="2" bestFit="1" customWidth="1"/>
    <col min="4096" max="4096" width="10.85546875" style="2" bestFit="1" customWidth="1"/>
    <col min="4097" max="4097" width="9.140625" style="2" bestFit="1" customWidth="1"/>
    <col min="4098" max="4098" width="6.140625" style="2" bestFit="1" customWidth="1"/>
    <col min="4099" max="4101" width="6.140625" style="2" customWidth="1"/>
    <col min="4102" max="4330" width="9.140625" style="2"/>
    <col min="4331" max="4331" width="5.42578125" style="2" customWidth="1"/>
    <col min="4332" max="4332" width="21.7109375" style="2" customWidth="1"/>
    <col min="4333" max="4333" width="8.7109375" style="2" bestFit="1" customWidth="1"/>
    <col min="4334" max="4334" width="5.140625" style="2" customWidth="1"/>
    <col min="4335" max="4335" width="18" style="2" customWidth="1"/>
    <col min="4336" max="4336" width="8.28515625" style="2" customWidth="1"/>
    <col min="4337" max="4337" width="4.5703125" style="2" customWidth="1"/>
    <col min="4338" max="4338" width="3.5703125" style="2" customWidth="1"/>
    <col min="4339" max="4339" width="3.42578125" style="2" customWidth="1"/>
    <col min="4340" max="4340" width="9" style="2" bestFit="1" customWidth="1"/>
    <col min="4341" max="4341" width="3.140625" style="2" customWidth="1"/>
    <col min="4342" max="4342" width="8.7109375" style="2" bestFit="1" customWidth="1"/>
    <col min="4343" max="4343" width="3.85546875" style="2" customWidth="1"/>
    <col min="4344" max="4344" width="3.5703125" style="2" customWidth="1"/>
    <col min="4345" max="4345" width="5" style="2" customWidth="1"/>
    <col min="4346" max="4346" width="7.85546875" style="2" bestFit="1" customWidth="1"/>
    <col min="4347" max="4347" width="6.42578125" style="2" customWidth="1"/>
    <col min="4348" max="4348" width="6.5703125" style="2" bestFit="1" customWidth="1"/>
    <col min="4349" max="4349" width="9.5703125" style="2" bestFit="1" customWidth="1"/>
    <col min="4350" max="4350" width="10" style="2" customWidth="1"/>
    <col min="4351" max="4351" width="8.7109375" style="2" bestFit="1" customWidth="1"/>
    <col min="4352" max="4352" width="10.85546875" style="2" bestFit="1" customWidth="1"/>
    <col min="4353" max="4353" width="9.140625" style="2" bestFit="1" customWidth="1"/>
    <col min="4354" max="4354" width="6.140625" style="2" bestFit="1" customWidth="1"/>
    <col min="4355" max="4357" width="6.140625" style="2" customWidth="1"/>
    <col min="4358" max="4586" width="9.140625" style="2"/>
    <col min="4587" max="4587" width="5.42578125" style="2" customWidth="1"/>
    <col min="4588" max="4588" width="21.7109375" style="2" customWidth="1"/>
    <col min="4589" max="4589" width="8.7109375" style="2" bestFit="1" customWidth="1"/>
    <col min="4590" max="4590" width="5.140625" style="2" customWidth="1"/>
    <col min="4591" max="4591" width="18" style="2" customWidth="1"/>
    <col min="4592" max="4592" width="8.28515625" style="2" customWidth="1"/>
    <col min="4593" max="4593" width="4.5703125" style="2" customWidth="1"/>
    <col min="4594" max="4594" width="3.5703125" style="2" customWidth="1"/>
    <col min="4595" max="4595" width="3.42578125" style="2" customWidth="1"/>
    <col min="4596" max="4596" width="9" style="2" bestFit="1" customWidth="1"/>
    <col min="4597" max="4597" width="3.140625" style="2" customWidth="1"/>
    <col min="4598" max="4598" width="8.7109375" style="2" bestFit="1" customWidth="1"/>
    <col min="4599" max="4599" width="3.85546875" style="2" customWidth="1"/>
    <col min="4600" max="4600" width="3.5703125" style="2" customWidth="1"/>
    <col min="4601" max="4601" width="5" style="2" customWidth="1"/>
    <col min="4602" max="4602" width="7.85546875" style="2" bestFit="1" customWidth="1"/>
    <col min="4603" max="4603" width="6.42578125" style="2" customWidth="1"/>
    <col min="4604" max="4604" width="6.5703125" style="2" bestFit="1" customWidth="1"/>
    <col min="4605" max="4605" width="9.5703125" style="2" bestFit="1" customWidth="1"/>
    <col min="4606" max="4606" width="10" style="2" customWidth="1"/>
    <col min="4607" max="4607" width="8.7109375" style="2" bestFit="1" customWidth="1"/>
    <col min="4608" max="4608" width="10.85546875" style="2" bestFit="1" customWidth="1"/>
    <col min="4609" max="4609" width="9.140625" style="2" bestFit="1" customWidth="1"/>
    <col min="4610" max="4610" width="6.140625" style="2" bestFit="1" customWidth="1"/>
    <col min="4611" max="4613" width="6.140625" style="2" customWidth="1"/>
    <col min="4614" max="4842" width="9.140625" style="2"/>
    <col min="4843" max="4843" width="5.42578125" style="2" customWidth="1"/>
    <col min="4844" max="4844" width="21.7109375" style="2" customWidth="1"/>
    <col min="4845" max="4845" width="8.7109375" style="2" bestFit="1" customWidth="1"/>
    <col min="4846" max="4846" width="5.140625" style="2" customWidth="1"/>
    <col min="4847" max="4847" width="18" style="2" customWidth="1"/>
    <col min="4848" max="4848" width="8.28515625" style="2" customWidth="1"/>
    <col min="4849" max="4849" width="4.5703125" style="2" customWidth="1"/>
    <col min="4850" max="4850" width="3.5703125" style="2" customWidth="1"/>
    <col min="4851" max="4851" width="3.42578125" style="2" customWidth="1"/>
    <col min="4852" max="4852" width="9" style="2" bestFit="1" customWidth="1"/>
    <col min="4853" max="4853" width="3.140625" style="2" customWidth="1"/>
    <col min="4854" max="4854" width="8.7109375" style="2" bestFit="1" customWidth="1"/>
    <col min="4855" max="4855" width="3.85546875" style="2" customWidth="1"/>
    <col min="4856" max="4856" width="3.5703125" style="2" customWidth="1"/>
    <col min="4857" max="4857" width="5" style="2" customWidth="1"/>
    <col min="4858" max="4858" width="7.85546875" style="2" bestFit="1" customWidth="1"/>
    <col min="4859" max="4859" width="6.42578125" style="2" customWidth="1"/>
    <col min="4860" max="4860" width="6.5703125" style="2" bestFit="1" customWidth="1"/>
    <col min="4861" max="4861" width="9.5703125" style="2" bestFit="1" customWidth="1"/>
    <col min="4862" max="4862" width="10" style="2" customWidth="1"/>
    <col min="4863" max="4863" width="8.7109375" style="2" bestFit="1" customWidth="1"/>
    <col min="4864" max="4864" width="10.85546875" style="2" bestFit="1" customWidth="1"/>
    <col min="4865" max="4865" width="9.140625" style="2" bestFit="1" customWidth="1"/>
    <col min="4866" max="4866" width="6.140625" style="2" bestFit="1" customWidth="1"/>
    <col min="4867" max="4869" width="6.140625" style="2" customWidth="1"/>
    <col min="4870" max="5098" width="9.140625" style="2"/>
    <col min="5099" max="5099" width="5.42578125" style="2" customWidth="1"/>
    <col min="5100" max="5100" width="21.7109375" style="2" customWidth="1"/>
    <col min="5101" max="5101" width="8.7109375" style="2" bestFit="1" customWidth="1"/>
    <col min="5102" max="5102" width="5.140625" style="2" customWidth="1"/>
    <col min="5103" max="5103" width="18" style="2" customWidth="1"/>
    <col min="5104" max="5104" width="8.28515625" style="2" customWidth="1"/>
    <col min="5105" max="5105" width="4.5703125" style="2" customWidth="1"/>
    <col min="5106" max="5106" width="3.5703125" style="2" customWidth="1"/>
    <col min="5107" max="5107" width="3.42578125" style="2" customWidth="1"/>
    <col min="5108" max="5108" width="9" style="2" bestFit="1" customWidth="1"/>
    <col min="5109" max="5109" width="3.140625" style="2" customWidth="1"/>
    <col min="5110" max="5110" width="8.7109375" style="2" bestFit="1" customWidth="1"/>
    <col min="5111" max="5111" width="3.85546875" style="2" customWidth="1"/>
    <col min="5112" max="5112" width="3.5703125" style="2" customWidth="1"/>
    <col min="5113" max="5113" width="5" style="2" customWidth="1"/>
    <col min="5114" max="5114" width="7.85546875" style="2" bestFit="1" customWidth="1"/>
    <col min="5115" max="5115" width="6.42578125" style="2" customWidth="1"/>
    <col min="5116" max="5116" width="6.5703125" style="2" bestFit="1" customWidth="1"/>
    <col min="5117" max="5117" width="9.5703125" style="2" bestFit="1" customWidth="1"/>
    <col min="5118" max="5118" width="10" style="2" customWidth="1"/>
    <col min="5119" max="5119" width="8.7109375" style="2" bestFit="1" customWidth="1"/>
    <col min="5120" max="5120" width="10.85546875" style="2" bestFit="1" customWidth="1"/>
    <col min="5121" max="5121" width="9.140625" style="2" bestFit="1" customWidth="1"/>
    <col min="5122" max="5122" width="6.140625" style="2" bestFit="1" customWidth="1"/>
    <col min="5123" max="5125" width="6.140625" style="2" customWidth="1"/>
    <col min="5126" max="5354" width="9.140625" style="2"/>
    <col min="5355" max="5355" width="5.42578125" style="2" customWidth="1"/>
    <col min="5356" max="5356" width="21.7109375" style="2" customWidth="1"/>
    <col min="5357" max="5357" width="8.7109375" style="2" bestFit="1" customWidth="1"/>
    <col min="5358" max="5358" width="5.140625" style="2" customWidth="1"/>
    <col min="5359" max="5359" width="18" style="2" customWidth="1"/>
    <col min="5360" max="5360" width="8.28515625" style="2" customWidth="1"/>
    <col min="5361" max="5361" width="4.5703125" style="2" customWidth="1"/>
    <col min="5362" max="5362" width="3.5703125" style="2" customWidth="1"/>
    <col min="5363" max="5363" width="3.42578125" style="2" customWidth="1"/>
    <col min="5364" max="5364" width="9" style="2" bestFit="1" customWidth="1"/>
    <col min="5365" max="5365" width="3.140625" style="2" customWidth="1"/>
    <col min="5366" max="5366" width="8.7109375" style="2" bestFit="1" customWidth="1"/>
    <col min="5367" max="5367" width="3.85546875" style="2" customWidth="1"/>
    <col min="5368" max="5368" width="3.5703125" style="2" customWidth="1"/>
    <col min="5369" max="5369" width="5" style="2" customWidth="1"/>
    <col min="5370" max="5370" width="7.85546875" style="2" bestFit="1" customWidth="1"/>
    <col min="5371" max="5371" width="6.42578125" style="2" customWidth="1"/>
    <col min="5372" max="5372" width="6.5703125" style="2" bestFit="1" customWidth="1"/>
    <col min="5373" max="5373" width="9.5703125" style="2" bestFit="1" customWidth="1"/>
    <col min="5374" max="5374" width="10" style="2" customWidth="1"/>
    <col min="5375" max="5375" width="8.7109375" style="2" bestFit="1" customWidth="1"/>
    <col min="5376" max="5376" width="10.85546875" style="2" bestFit="1" customWidth="1"/>
    <col min="5377" max="5377" width="9.140625" style="2" bestFit="1" customWidth="1"/>
    <col min="5378" max="5378" width="6.140625" style="2" bestFit="1" customWidth="1"/>
    <col min="5379" max="5381" width="6.140625" style="2" customWidth="1"/>
    <col min="5382" max="5610" width="9.140625" style="2"/>
    <col min="5611" max="5611" width="5.42578125" style="2" customWidth="1"/>
    <col min="5612" max="5612" width="21.7109375" style="2" customWidth="1"/>
    <col min="5613" max="5613" width="8.7109375" style="2" bestFit="1" customWidth="1"/>
    <col min="5614" max="5614" width="5.140625" style="2" customWidth="1"/>
    <col min="5615" max="5615" width="18" style="2" customWidth="1"/>
    <col min="5616" max="5616" width="8.28515625" style="2" customWidth="1"/>
    <col min="5617" max="5617" width="4.5703125" style="2" customWidth="1"/>
    <col min="5618" max="5618" width="3.5703125" style="2" customWidth="1"/>
    <col min="5619" max="5619" width="3.42578125" style="2" customWidth="1"/>
    <col min="5620" max="5620" width="9" style="2" bestFit="1" customWidth="1"/>
    <col min="5621" max="5621" width="3.140625" style="2" customWidth="1"/>
    <col min="5622" max="5622" width="8.7109375" style="2" bestFit="1" customWidth="1"/>
    <col min="5623" max="5623" width="3.85546875" style="2" customWidth="1"/>
    <col min="5624" max="5624" width="3.5703125" style="2" customWidth="1"/>
    <col min="5625" max="5625" width="5" style="2" customWidth="1"/>
    <col min="5626" max="5626" width="7.85546875" style="2" bestFit="1" customWidth="1"/>
    <col min="5627" max="5627" width="6.42578125" style="2" customWidth="1"/>
    <col min="5628" max="5628" width="6.5703125" style="2" bestFit="1" customWidth="1"/>
    <col min="5629" max="5629" width="9.5703125" style="2" bestFit="1" customWidth="1"/>
    <col min="5630" max="5630" width="10" style="2" customWidth="1"/>
    <col min="5631" max="5631" width="8.7109375" style="2" bestFit="1" customWidth="1"/>
    <col min="5632" max="5632" width="10.85546875" style="2" bestFit="1" customWidth="1"/>
    <col min="5633" max="5633" width="9.140625" style="2" bestFit="1" customWidth="1"/>
    <col min="5634" max="5634" width="6.140625" style="2" bestFit="1" customWidth="1"/>
    <col min="5635" max="5637" width="6.140625" style="2" customWidth="1"/>
    <col min="5638" max="5866" width="9.140625" style="2"/>
    <col min="5867" max="5867" width="5.42578125" style="2" customWidth="1"/>
    <col min="5868" max="5868" width="21.7109375" style="2" customWidth="1"/>
    <col min="5869" max="5869" width="8.7109375" style="2" bestFit="1" customWidth="1"/>
    <col min="5870" max="5870" width="5.140625" style="2" customWidth="1"/>
    <col min="5871" max="5871" width="18" style="2" customWidth="1"/>
    <col min="5872" max="5872" width="8.28515625" style="2" customWidth="1"/>
    <col min="5873" max="5873" width="4.5703125" style="2" customWidth="1"/>
    <col min="5874" max="5874" width="3.5703125" style="2" customWidth="1"/>
    <col min="5875" max="5875" width="3.42578125" style="2" customWidth="1"/>
    <col min="5876" max="5876" width="9" style="2" bestFit="1" customWidth="1"/>
    <col min="5877" max="5877" width="3.140625" style="2" customWidth="1"/>
    <col min="5878" max="5878" width="8.7109375" style="2" bestFit="1" customWidth="1"/>
    <col min="5879" max="5879" width="3.85546875" style="2" customWidth="1"/>
    <col min="5880" max="5880" width="3.5703125" style="2" customWidth="1"/>
    <col min="5881" max="5881" width="5" style="2" customWidth="1"/>
    <col min="5882" max="5882" width="7.85546875" style="2" bestFit="1" customWidth="1"/>
    <col min="5883" max="5883" width="6.42578125" style="2" customWidth="1"/>
    <col min="5884" max="5884" width="6.5703125" style="2" bestFit="1" customWidth="1"/>
    <col min="5885" max="5885" width="9.5703125" style="2" bestFit="1" customWidth="1"/>
    <col min="5886" max="5886" width="10" style="2" customWidth="1"/>
    <col min="5887" max="5887" width="8.7109375" style="2" bestFit="1" customWidth="1"/>
    <col min="5888" max="5888" width="10.85546875" style="2" bestFit="1" customWidth="1"/>
    <col min="5889" max="5889" width="9.140625" style="2" bestFit="1" customWidth="1"/>
    <col min="5890" max="5890" width="6.140625" style="2" bestFit="1" customWidth="1"/>
    <col min="5891" max="5893" width="6.140625" style="2" customWidth="1"/>
    <col min="5894" max="6122" width="9.140625" style="2"/>
    <col min="6123" max="6123" width="5.42578125" style="2" customWidth="1"/>
    <col min="6124" max="6124" width="21.7109375" style="2" customWidth="1"/>
    <col min="6125" max="6125" width="8.7109375" style="2" bestFit="1" customWidth="1"/>
    <col min="6126" max="6126" width="5.140625" style="2" customWidth="1"/>
    <col min="6127" max="6127" width="18" style="2" customWidth="1"/>
    <col min="6128" max="6128" width="8.28515625" style="2" customWidth="1"/>
    <col min="6129" max="6129" width="4.5703125" style="2" customWidth="1"/>
    <col min="6130" max="6130" width="3.5703125" style="2" customWidth="1"/>
    <col min="6131" max="6131" width="3.42578125" style="2" customWidth="1"/>
    <col min="6132" max="6132" width="9" style="2" bestFit="1" customWidth="1"/>
    <col min="6133" max="6133" width="3.140625" style="2" customWidth="1"/>
    <col min="6134" max="6134" width="8.7109375" style="2" bestFit="1" customWidth="1"/>
    <col min="6135" max="6135" width="3.85546875" style="2" customWidth="1"/>
    <col min="6136" max="6136" width="3.5703125" style="2" customWidth="1"/>
    <col min="6137" max="6137" width="5" style="2" customWidth="1"/>
    <col min="6138" max="6138" width="7.85546875" style="2" bestFit="1" customWidth="1"/>
    <col min="6139" max="6139" width="6.42578125" style="2" customWidth="1"/>
    <col min="6140" max="6140" width="6.5703125" style="2" bestFit="1" customWidth="1"/>
    <col min="6141" max="6141" width="9.5703125" style="2" bestFit="1" customWidth="1"/>
    <col min="6142" max="6142" width="10" style="2" customWidth="1"/>
    <col min="6143" max="6143" width="8.7109375" style="2" bestFit="1" customWidth="1"/>
    <col min="6144" max="6144" width="10.85546875" style="2" bestFit="1" customWidth="1"/>
    <col min="6145" max="6145" width="9.140625" style="2" bestFit="1" customWidth="1"/>
    <col min="6146" max="6146" width="6.140625" style="2" bestFit="1" customWidth="1"/>
    <col min="6147" max="6149" width="6.140625" style="2" customWidth="1"/>
    <col min="6150" max="6378" width="9.140625" style="2"/>
    <col min="6379" max="6379" width="5.42578125" style="2" customWidth="1"/>
    <col min="6380" max="6380" width="21.7109375" style="2" customWidth="1"/>
    <col min="6381" max="6381" width="8.7109375" style="2" bestFit="1" customWidth="1"/>
    <col min="6382" max="6382" width="5.140625" style="2" customWidth="1"/>
    <col min="6383" max="6383" width="18" style="2" customWidth="1"/>
    <col min="6384" max="6384" width="8.28515625" style="2" customWidth="1"/>
    <col min="6385" max="6385" width="4.5703125" style="2" customWidth="1"/>
    <col min="6386" max="6386" width="3.5703125" style="2" customWidth="1"/>
    <col min="6387" max="6387" width="3.42578125" style="2" customWidth="1"/>
    <col min="6388" max="6388" width="9" style="2" bestFit="1" customWidth="1"/>
    <col min="6389" max="6389" width="3.140625" style="2" customWidth="1"/>
    <col min="6390" max="6390" width="8.7109375" style="2" bestFit="1" customWidth="1"/>
    <col min="6391" max="6391" width="3.85546875" style="2" customWidth="1"/>
    <col min="6392" max="6392" width="3.5703125" style="2" customWidth="1"/>
    <col min="6393" max="6393" width="5" style="2" customWidth="1"/>
    <col min="6394" max="6394" width="7.85546875" style="2" bestFit="1" customWidth="1"/>
    <col min="6395" max="6395" width="6.42578125" style="2" customWidth="1"/>
    <col min="6396" max="6396" width="6.5703125" style="2" bestFit="1" customWidth="1"/>
    <col min="6397" max="6397" width="9.5703125" style="2" bestFit="1" customWidth="1"/>
    <col min="6398" max="6398" width="10" style="2" customWidth="1"/>
    <col min="6399" max="6399" width="8.7109375" style="2" bestFit="1" customWidth="1"/>
    <col min="6400" max="6400" width="10.85546875" style="2" bestFit="1" customWidth="1"/>
    <col min="6401" max="6401" width="9.140625" style="2" bestFit="1" customWidth="1"/>
    <col min="6402" max="6402" width="6.140625" style="2" bestFit="1" customWidth="1"/>
    <col min="6403" max="6405" width="6.140625" style="2" customWidth="1"/>
    <col min="6406" max="6634" width="9.140625" style="2"/>
    <col min="6635" max="6635" width="5.42578125" style="2" customWidth="1"/>
    <col min="6636" max="6636" width="21.7109375" style="2" customWidth="1"/>
    <col min="6637" max="6637" width="8.7109375" style="2" bestFit="1" customWidth="1"/>
    <col min="6638" max="6638" width="5.140625" style="2" customWidth="1"/>
    <col min="6639" max="6639" width="18" style="2" customWidth="1"/>
    <col min="6640" max="6640" width="8.28515625" style="2" customWidth="1"/>
    <col min="6641" max="6641" width="4.5703125" style="2" customWidth="1"/>
    <col min="6642" max="6642" width="3.5703125" style="2" customWidth="1"/>
    <col min="6643" max="6643" width="3.42578125" style="2" customWidth="1"/>
    <col min="6644" max="6644" width="9" style="2" bestFit="1" customWidth="1"/>
    <col min="6645" max="6645" width="3.140625" style="2" customWidth="1"/>
    <col min="6646" max="6646" width="8.7109375" style="2" bestFit="1" customWidth="1"/>
    <col min="6647" max="6647" width="3.85546875" style="2" customWidth="1"/>
    <col min="6648" max="6648" width="3.5703125" style="2" customWidth="1"/>
    <col min="6649" max="6649" width="5" style="2" customWidth="1"/>
    <col min="6650" max="6650" width="7.85546875" style="2" bestFit="1" customWidth="1"/>
    <col min="6651" max="6651" width="6.42578125" style="2" customWidth="1"/>
    <col min="6652" max="6652" width="6.5703125" style="2" bestFit="1" customWidth="1"/>
    <col min="6653" max="6653" width="9.5703125" style="2" bestFit="1" customWidth="1"/>
    <col min="6654" max="6654" width="10" style="2" customWidth="1"/>
    <col min="6655" max="6655" width="8.7109375" style="2" bestFit="1" customWidth="1"/>
    <col min="6656" max="6656" width="10.85546875" style="2" bestFit="1" customWidth="1"/>
    <col min="6657" max="6657" width="9.140625" style="2" bestFit="1" customWidth="1"/>
    <col min="6658" max="6658" width="6.140625" style="2" bestFit="1" customWidth="1"/>
    <col min="6659" max="6661" width="6.140625" style="2" customWidth="1"/>
    <col min="6662" max="6890" width="9.140625" style="2"/>
    <col min="6891" max="6891" width="5.42578125" style="2" customWidth="1"/>
    <col min="6892" max="6892" width="21.7109375" style="2" customWidth="1"/>
    <col min="6893" max="6893" width="8.7109375" style="2" bestFit="1" customWidth="1"/>
    <col min="6894" max="6894" width="5.140625" style="2" customWidth="1"/>
    <col min="6895" max="6895" width="18" style="2" customWidth="1"/>
    <col min="6896" max="6896" width="8.28515625" style="2" customWidth="1"/>
    <col min="6897" max="6897" width="4.5703125" style="2" customWidth="1"/>
    <col min="6898" max="6898" width="3.5703125" style="2" customWidth="1"/>
    <col min="6899" max="6899" width="3.42578125" style="2" customWidth="1"/>
    <col min="6900" max="6900" width="9" style="2" bestFit="1" customWidth="1"/>
    <col min="6901" max="6901" width="3.140625" style="2" customWidth="1"/>
    <col min="6902" max="6902" width="8.7109375" style="2" bestFit="1" customWidth="1"/>
    <col min="6903" max="6903" width="3.85546875" style="2" customWidth="1"/>
    <col min="6904" max="6904" width="3.5703125" style="2" customWidth="1"/>
    <col min="6905" max="6905" width="5" style="2" customWidth="1"/>
    <col min="6906" max="6906" width="7.85546875" style="2" bestFit="1" customWidth="1"/>
    <col min="6907" max="6907" width="6.42578125" style="2" customWidth="1"/>
    <col min="6908" max="6908" width="6.5703125" style="2" bestFit="1" customWidth="1"/>
    <col min="6909" max="6909" width="9.5703125" style="2" bestFit="1" customWidth="1"/>
    <col min="6910" max="6910" width="10" style="2" customWidth="1"/>
    <col min="6911" max="6911" width="8.7109375" style="2" bestFit="1" customWidth="1"/>
    <col min="6912" max="6912" width="10.85546875" style="2" bestFit="1" customWidth="1"/>
    <col min="6913" max="6913" width="9.140625" style="2" bestFit="1" customWidth="1"/>
    <col min="6914" max="6914" width="6.140625" style="2" bestFit="1" customWidth="1"/>
    <col min="6915" max="6917" width="6.140625" style="2" customWidth="1"/>
    <col min="6918" max="7146" width="9.140625" style="2"/>
    <col min="7147" max="7147" width="5.42578125" style="2" customWidth="1"/>
    <col min="7148" max="7148" width="21.7109375" style="2" customWidth="1"/>
    <col min="7149" max="7149" width="8.7109375" style="2" bestFit="1" customWidth="1"/>
    <col min="7150" max="7150" width="5.140625" style="2" customWidth="1"/>
    <col min="7151" max="7151" width="18" style="2" customWidth="1"/>
    <col min="7152" max="7152" width="8.28515625" style="2" customWidth="1"/>
    <col min="7153" max="7153" width="4.5703125" style="2" customWidth="1"/>
    <col min="7154" max="7154" width="3.5703125" style="2" customWidth="1"/>
    <col min="7155" max="7155" width="3.42578125" style="2" customWidth="1"/>
    <col min="7156" max="7156" width="9" style="2" bestFit="1" customWidth="1"/>
    <col min="7157" max="7157" width="3.140625" style="2" customWidth="1"/>
    <col min="7158" max="7158" width="8.7109375" style="2" bestFit="1" customWidth="1"/>
    <col min="7159" max="7159" width="3.85546875" style="2" customWidth="1"/>
    <col min="7160" max="7160" width="3.5703125" style="2" customWidth="1"/>
    <col min="7161" max="7161" width="5" style="2" customWidth="1"/>
    <col min="7162" max="7162" width="7.85546875" style="2" bestFit="1" customWidth="1"/>
    <col min="7163" max="7163" width="6.42578125" style="2" customWidth="1"/>
    <col min="7164" max="7164" width="6.5703125" style="2" bestFit="1" customWidth="1"/>
    <col min="7165" max="7165" width="9.5703125" style="2" bestFit="1" customWidth="1"/>
    <col min="7166" max="7166" width="10" style="2" customWidth="1"/>
    <col min="7167" max="7167" width="8.7109375" style="2" bestFit="1" customWidth="1"/>
    <col min="7168" max="7168" width="10.85546875" style="2" bestFit="1" customWidth="1"/>
    <col min="7169" max="7169" width="9.140625" style="2" bestFit="1" customWidth="1"/>
    <col min="7170" max="7170" width="6.140625" style="2" bestFit="1" customWidth="1"/>
    <col min="7171" max="7173" width="6.140625" style="2" customWidth="1"/>
    <col min="7174" max="7402" width="9.140625" style="2"/>
    <col min="7403" max="7403" width="5.42578125" style="2" customWidth="1"/>
    <col min="7404" max="7404" width="21.7109375" style="2" customWidth="1"/>
    <col min="7405" max="7405" width="8.7109375" style="2" bestFit="1" customWidth="1"/>
    <col min="7406" max="7406" width="5.140625" style="2" customWidth="1"/>
    <col min="7407" max="7407" width="18" style="2" customWidth="1"/>
    <col min="7408" max="7408" width="8.28515625" style="2" customWidth="1"/>
    <col min="7409" max="7409" width="4.5703125" style="2" customWidth="1"/>
    <col min="7410" max="7410" width="3.5703125" style="2" customWidth="1"/>
    <col min="7411" max="7411" width="3.42578125" style="2" customWidth="1"/>
    <col min="7412" max="7412" width="9" style="2" bestFit="1" customWidth="1"/>
    <col min="7413" max="7413" width="3.140625" style="2" customWidth="1"/>
    <col min="7414" max="7414" width="8.7109375" style="2" bestFit="1" customWidth="1"/>
    <col min="7415" max="7415" width="3.85546875" style="2" customWidth="1"/>
    <col min="7416" max="7416" width="3.5703125" style="2" customWidth="1"/>
    <col min="7417" max="7417" width="5" style="2" customWidth="1"/>
    <col min="7418" max="7418" width="7.85546875" style="2" bestFit="1" customWidth="1"/>
    <col min="7419" max="7419" width="6.42578125" style="2" customWidth="1"/>
    <col min="7420" max="7420" width="6.5703125" style="2" bestFit="1" customWidth="1"/>
    <col min="7421" max="7421" width="9.5703125" style="2" bestFit="1" customWidth="1"/>
    <col min="7422" max="7422" width="10" style="2" customWidth="1"/>
    <col min="7423" max="7423" width="8.7109375" style="2" bestFit="1" customWidth="1"/>
    <col min="7424" max="7424" width="10.85546875" style="2" bestFit="1" customWidth="1"/>
    <col min="7425" max="7425" width="9.140625" style="2" bestFit="1" customWidth="1"/>
    <col min="7426" max="7426" width="6.140625" style="2" bestFit="1" customWidth="1"/>
    <col min="7427" max="7429" width="6.140625" style="2" customWidth="1"/>
    <col min="7430" max="7658" width="9.140625" style="2"/>
    <col min="7659" max="7659" width="5.42578125" style="2" customWidth="1"/>
    <col min="7660" max="7660" width="21.7109375" style="2" customWidth="1"/>
    <col min="7661" max="7661" width="8.7109375" style="2" bestFit="1" customWidth="1"/>
    <col min="7662" max="7662" width="5.140625" style="2" customWidth="1"/>
    <col min="7663" max="7663" width="18" style="2" customWidth="1"/>
    <col min="7664" max="7664" width="8.28515625" style="2" customWidth="1"/>
    <col min="7665" max="7665" width="4.5703125" style="2" customWidth="1"/>
    <col min="7666" max="7666" width="3.5703125" style="2" customWidth="1"/>
    <col min="7667" max="7667" width="3.42578125" style="2" customWidth="1"/>
    <col min="7668" max="7668" width="9" style="2" bestFit="1" customWidth="1"/>
    <col min="7669" max="7669" width="3.140625" style="2" customWidth="1"/>
    <col min="7670" max="7670" width="8.7109375" style="2" bestFit="1" customWidth="1"/>
    <col min="7671" max="7671" width="3.85546875" style="2" customWidth="1"/>
    <col min="7672" max="7672" width="3.5703125" style="2" customWidth="1"/>
    <col min="7673" max="7673" width="5" style="2" customWidth="1"/>
    <col min="7674" max="7674" width="7.85546875" style="2" bestFit="1" customWidth="1"/>
    <col min="7675" max="7675" width="6.42578125" style="2" customWidth="1"/>
    <col min="7676" max="7676" width="6.5703125" style="2" bestFit="1" customWidth="1"/>
    <col min="7677" max="7677" width="9.5703125" style="2" bestFit="1" customWidth="1"/>
    <col min="7678" max="7678" width="10" style="2" customWidth="1"/>
    <col min="7679" max="7679" width="8.7109375" style="2" bestFit="1" customWidth="1"/>
    <col min="7680" max="7680" width="10.85546875" style="2" bestFit="1" customWidth="1"/>
    <col min="7681" max="7681" width="9.140625" style="2" bestFit="1" customWidth="1"/>
    <col min="7682" max="7682" width="6.140625" style="2" bestFit="1" customWidth="1"/>
    <col min="7683" max="7685" width="6.140625" style="2" customWidth="1"/>
    <col min="7686" max="7914" width="9.140625" style="2"/>
    <col min="7915" max="7915" width="5.42578125" style="2" customWidth="1"/>
    <col min="7916" max="7916" width="21.7109375" style="2" customWidth="1"/>
    <col min="7917" max="7917" width="8.7109375" style="2" bestFit="1" customWidth="1"/>
    <col min="7918" max="7918" width="5.140625" style="2" customWidth="1"/>
    <col min="7919" max="7919" width="18" style="2" customWidth="1"/>
    <col min="7920" max="7920" width="8.28515625" style="2" customWidth="1"/>
    <col min="7921" max="7921" width="4.5703125" style="2" customWidth="1"/>
    <col min="7922" max="7922" width="3.5703125" style="2" customWidth="1"/>
    <col min="7923" max="7923" width="3.42578125" style="2" customWidth="1"/>
    <col min="7924" max="7924" width="9" style="2" bestFit="1" customWidth="1"/>
    <col min="7925" max="7925" width="3.140625" style="2" customWidth="1"/>
    <col min="7926" max="7926" width="8.7109375" style="2" bestFit="1" customWidth="1"/>
    <col min="7927" max="7927" width="3.85546875" style="2" customWidth="1"/>
    <col min="7928" max="7928" width="3.5703125" style="2" customWidth="1"/>
    <col min="7929" max="7929" width="5" style="2" customWidth="1"/>
    <col min="7930" max="7930" width="7.85546875" style="2" bestFit="1" customWidth="1"/>
    <col min="7931" max="7931" width="6.42578125" style="2" customWidth="1"/>
    <col min="7932" max="7932" width="6.5703125" style="2" bestFit="1" customWidth="1"/>
    <col min="7933" max="7933" width="9.5703125" style="2" bestFit="1" customWidth="1"/>
    <col min="7934" max="7934" width="10" style="2" customWidth="1"/>
    <col min="7935" max="7935" width="8.7109375" style="2" bestFit="1" customWidth="1"/>
    <col min="7936" max="7936" width="10.85546875" style="2" bestFit="1" customWidth="1"/>
    <col min="7937" max="7937" width="9.140625" style="2" bestFit="1" customWidth="1"/>
    <col min="7938" max="7938" width="6.140625" style="2" bestFit="1" customWidth="1"/>
    <col min="7939" max="7941" width="6.140625" style="2" customWidth="1"/>
    <col min="7942" max="8170" width="9.140625" style="2"/>
    <col min="8171" max="8171" width="5.42578125" style="2" customWidth="1"/>
    <col min="8172" max="8172" width="21.7109375" style="2" customWidth="1"/>
    <col min="8173" max="8173" width="8.7109375" style="2" bestFit="1" customWidth="1"/>
    <col min="8174" max="8174" width="5.140625" style="2" customWidth="1"/>
    <col min="8175" max="8175" width="18" style="2" customWidth="1"/>
    <col min="8176" max="8176" width="8.28515625" style="2" customWidth="1"/>
    <col min="8177" max="8177" width="4.5703125" style="2" customWidth="1"/>
    <col min="8178" max="8178" width="3.5703125" style="2" customWidth="1"/>
    <col min="8179" max="8179" width="3.42578125" style="2" customWidth="1"/>
    <col min="8180" max="8180" width="9" style="2" bestFit="1" customWidth="1"/>
    <col min="8181" max="8181" width="3.140625" style="2" customWidth="1"/>
    <col min="8182" max="8182" width="8.7109375" style="2" bestFit="1" customWidth="1"/>
    <col min="8183" max="8183" width="3.85546875" style="2" customWidth="1"/>
    <col min="8184" max="8184" width="3.5703125" style="2" customWidth="1"/>
    <col min="8185" max="8185" width="5" style="2" customWidth="1"/>
    <col min="8186" max="8186" width="7.85546875" style="2" bestFit="1" customWidth="1"/>
    <col min="8187" max="8187" width="6.42578125" style="2" customWidth="1"/>
    <col min="8188" max="8188" width="6.5703125" style="2" bestFit="1" customWidth="1"/>
    <col min="8189" max="8189" width="9.5703125" style="2" bestFit="1" customWidth="1"/>
    <col min="8190" max="8190" width="10" style="2" customWidth="1"/>
    <col min="8191" max="8191" width="8.7109375" style="2" bestFit="1" customWidth="1"/>
    <col min="8192" max="8192" width="10.85546875" style="2" bestFit="1" customWidth="1"/>
    <col min="8193" max="8193" width="9.140625" style="2" bestFit="1" customWidth="1"/>
    <col min="8194" max="8194" width="6.140625" style="2" bestFit="1" customWidth="1"/>
    <col min="8195" max="8197" width="6.140625" style="2" customWidth="1"/>
    <col min="8198" max="8426" width="9.140625" style="2"/>
    <col min="8427" max="8427" width="5.42578125" style="2" customWidth="1"/>
    <col min="8428" max="8428" width="21.7109375" style="2" customWidth="1"/>
    <col min="8429" max="8429" width="8.7109375" style="2" bestFit="1" customWidth="1"/>
    <col min="8430" max="8430" width="5.140625" style="2" customWidth="1"/>
    <col min="8431" max="8431" width="18" style="2" customWidth="1"/>
    <col min="8432" max="8432" width="8.28515625" style="2" customWidth="1"/>
    <col min="8433" max="8433" width="4.5703125" style="2" customWidth="1"/>
    <col min="8434" max="8434" width="3.5703125" style="2" customWidth="1"/>
    <col min="8435" max="8435" width="3.42578125" style="2" customWidth="1"/>
    <col min="8436" max="8436" width="9" style="2" bestFit="1" customWidth="1"/>
    <col min="8437" max="8437" width="3.140625" style="2" customWidth="1"/>
    <col min="8438" max="8438" width="8.7109375" style="2" bestFit="1" customWidth="1"/>
    <col min="8439" max="8439" width="3.85546875" style="2" customWidth="1"/>
    <col min="8440" max="8440" width="3.5703125" style="2" customWidth="1"/>
    <col min="8441" max="8441" width="5" style="2" customWidth="1"/>
    <col min="8442" max="8442" width="7.85546875" style="2" bestFit="1" customWidth="1"/>
    <col min="8443" max="8443" width="6.42578125" style="2" customWidth="1"/>
    <col min="8444" max="8444" width="6.5703125" style="2" bestFit="1" customWidth="1"/>
    <col min="8445" max="8445" width="9.5703125" style="2" bestFit="1" customWidth="1"/>
    <col min="8446" max="8446" width="10" style="2" customWidth="1"/>
    <col min="8447" max="8447" width="8.7109375" style="2" bestFit="1" customWidth="1"/>
    <col min="8448" max="8448" width="10.85546875" style="2" bestFit="1" customWidth="1"/>
    <col min="8449" max="8449" width="9.140625" style="2" bestFit="1" customWidth="1"/>
    <col min="8450" max="8450" width="6.140625" style="2" bestFit="1" customWidth="1"/>
    <col min="8451" max="8453" width="6.140625" style="2" customWidth="1"/>
    <col min="8454" max="8682" width="9.140625" style="2"/>
    <col min="8683" max="8683" width="5.42578125" style="2" customWidth="1"/>
    <col min="8684" max="8684" width="21.7109375" style="2" customWidth="1"/>
    <col min="8685" max="8685" width="8.7109375" style="2" bestFit="1" customWidth="1"/>
    <col min="8686" max="8686" width="5.140625" style="2" customWidth="1"/>
    <col min="8687" max="8687" width="18" style="2" customWidth="1"/>
    <col min="8688" max="8688" width="8.28515625" style="2" customWidth="1"/>
    <col min="8689" max="8689" width="4.5703125" style="2" customWidth="1"/>
    <col min="8690" max="8690" width="3.5703125" style="2" customWidth="1"/>
    <col min="8691" max="8691" width="3.42578125" style="2" customWidth="1"/>
    <col min="8692" max="8692" width="9" style="2" bestFit="1" customWidth="1"/>
    <col min="8693" max="8693" width="3.140625" style="2" customWidth="1"/>
    <col min="8694" max="8694" width="8.7109375" style="2" bestFit="1" customWidth="1"/>
    <col min="8695" max="8695" width="3.85546875" style="2" customWidth="1"/>
    <col min="8696" max="8696" width="3.5703125" style="2" customWidth="1"/>
    <col min="8697" max="8697" width="5" style="2" customWidth="1"/>
    <col min="8698" max="8698" width="7.85546875" style="2" bestFit="1" customWidth="1"/>
    <col min="8699" max="8699" width="6.42578125" style="2" customWidth="1"/>
    <col min="8700" max="8700" width="6.5703125" style="2" bestFit="1" customWidth="1"/>
    <col min="8701" max="8701" width="9.5703125" style="2" bestFit="1" customWidth="1"/>
    <col min="8702" max="8702" width="10" style="2" customWidth="1"/>
    <col min="8703" max="8703" width="8.7109375" style="2" bestFit="1" customWidth="1"/>
    <col min="8704" max="8704" width="10.85546875" style="2" bestFit="1" customWidth="1"/>
    <col min="8705" max="8705" width="9.140625" style="2" bestFit="1" customWidth="1"/>
    <col min="8706" max="8706" width="6.140625" style="2" bestFit="1" customWidth="1"/>
    <col min="8707" max="8709" width="6.140625" style="2" customWidth="1"/>
    <col min="8710" max="8938" width="9.140625" style="2"/>
    <col min="8939" max="8939" width="5.42578125" style="2" customWidth="1"/>
    <col min="8940" max="8940" width="21.7109375" style="2" customWidth="1"/>
    <col min="8941" max="8941" width="8.7109375" style="2" bestFit="1" customWidth="1"/>
    <col min="8942" max="8942" width="5.140625" style="2" customWidth="1"/>
    <col min="8943" max="8943" width="18" style="2" customWidth="1"/>
    <col min="8944" max="8944" width="8.28515625" style="2" customWidth="1"/>
    <col min="8945" max="8945" width="4.5703125" style="2" customWidth="1"/>
    <col min="8946" max="8946" width="3.5703125" style="2" customWidth="1"/>
    <col min="8947" max="8947" width="3.42578125" style="2" customWidth="1"/>
    <col min="8948" max="8948" width="9" style="2" bestFit="1" customWidth="1"/>
    <col min="8949" max="8949" width="3.140625" style="2" customWidth="1"/>
    <col min="8950" max="8950" width="8.7109375" style="2" bestFit="1" customWidth="1"/>
    <col min="8951" max="8951" width="3.85546875" style="2" customWidth="1"/>
    <col min="8952" max="8952" width="3.5703125" style="2" customWidth="1"/>
    <col min="8953" max="8953" width="5" style="2" customWidth="1"/>
    <col min="8954" max="8954" width="7.85546875" style="2" bestFit="1" customWidth="1"/>
    <col min="8955" max="8955" width="6.42578125" style="2" customWidth="1"/>
    <col min="8956" max="8956" width="6.5703125" style="2" bestFit="1" customWidth="1"/>
    <col min="8957" max="8957" width="9.5703125" style="2" bestFit="1" customWidth="1"/>
    <col min="8958" max="8958" width="10" style="2" customWidth="1"/>
    <col min="8959" max="8959" width="8.7109375" style="2" bestFit="1" customWidth="1"/>
    <col min="8960" max="8960" width="10.85546875" style="2" bestFit="1" customWidth="1"/>
    <col min="8961" max="8961" width="9.140625" style="2" bestFit="1" customWidth="1"/>
    <col min="8962" max="8962" width="6.140625" style="2" bestFit="1" customWidth="1"/>
    <col min="8963" max="8965" width="6.140625" style="2" customWidth="1"/>
    <col min="8966" max="9194" width="9.140625" style="2"/>
    <col min="9195" max="9195" width="5.42578125" style="2" customWidth="1"/>
    <col min="9196" max="9196" width="21.7109375" style="2" customWidth="1"/>
    <col min="9197" max="9197" width="8.7109375" style="2" bestFit="1" customWidth="1"/>
    <col min="9198" max="9198" width="5.140625" style="2" customWidth="1"/>
    <col min="9199" max="9199" width="18" style="2" customWidth="1"/>
    <col min="9200" max="9200" width="8.28515625" style="2" customWidth="1"/>
    <col min="9201" max="9201" width="4.5703125" style="2" customWidth="1"/>
    <col min="9202" max="9202" width="3.5703125" style="2" customWidth="1"/>
    <col min="9203" max="9203" width="3.42578125" style="2" customWidth="1"/>
    <col min="9204" max="9204" width="9" style="2" bestFit="1" customWidth="1"/>
    <col min="9205" max="9205" width="3.140625" style="2" customWidth="1"/>
    <col min="9206" max="9206" width="8.7109375" style="2" bestFit="1" customWidth="1"/>
    <col min="9207" max="9207" width="3.85546875" style="2" customWidth="1"/>
    <col min="9208" max="9208" width="3.5703125" style="2" customWidth="1"/>
    <col min="9209" max="9209" width="5" style="2" customWidth="1"/>
    <col min="9210" max="9210" width="7.85546875" style="2" bestFit="1" customWidth="1"/>
    <col min="9211" max="9211" width="6.42578125" style="2" customWidth="1"/>
    <col min="9212" max="9212" width="6.5703125" style="2" bestFit="1" customWidth="1"/>
    <col min="9213" max="9213" width="9.5703125" style="2" bestFit="1" customWidth="1"/>
    <col min="9214" max="9214" width="10" style="2" customWidth="1"/>
    <col min="9215" max="9215" width="8.7109375" style="2" bestFit="1" customWidth="1"/>
    <col min="9216" max="9216" width="10.85546875" style="2" bestFit="1" customWidth="1"/>
    <col min="9217" max="9217" width="9.140625" style="2" bestFit="1" customWidth="1"/>
    <col min="9218" max="9218" width="6.140625" style="2" bestFit="1" customWidth="1"/>
    <col min="9219" max="9221" width="6.140625" style="2" customWidth="1"/>
    <col min="9222" max="9450" width="9.140625" style="2"/>
    <col min="9451" max="9451" width="5.42578125" style="2" customWidth="1"/>
    <col min="9452" max="9452" width="21.7109375" style="2" customWidth="1"/>
    <col min="9453" max="9453" width="8.7109375" style="2" bestFit="1" customWidth="1"/>
    <col min="9454" max="9454" width="5.140625" style="2" customWidth="1"/>
    <col min="9455" max="9455" width="18" style="2" customWidth="1"/>
    <col min="9456" max="9456" width="8.28515625" style="2" customWidth="1"/>
    <col min="9457" max="9457" width="4.5703125" style="2" customWidth="1"/>
    <col min="9458" max="9458" width="3.5703125" style="2" customWidth="1"/>
    <col min="9459" max="9459" width="3.42578125" style="2" customWidth="1"/>
    <col min="9460" max="9460" width="9" style="2" bestFit="1" customWidth="1"/>
    <col min="9461" max="9461" width="3.140625" style="2" customWidth="1"/>
    <col min="9462" max="9462" width="8.7109375" style="2" bestFit="1" customWidth="1"/>
    <col min="9463" max="9463" width="3.85546875" style="2" customWidth="1"/>
    <col min="9464" max="9464" width="3.5703125" style="2" customWidth="1"/>
    <col min="9465" max="9465" width="5" style="2" customWidth="1"/>
    <col min="9466" max="9466" width="7.85546875" style="2" bestFit="1" customWidth="1"/>
    <col min="9467" max="9467" width="6.42578125" style="2" customWidth="1"/>
    <col min="9468" max="9468" width="6.5703125" style="2" bestFit="1" customWidth="1"/>
    <col min="9469" max="9469" width="9.5703125" style="2" bestFit="1" customWidth="1"/>
    <col min="9470" max="9470" width="10" style="2" customWidth="1"/>
    <col min="9471" max="9471" width="8.7109375" style="2" bestFit="1" customWidth="1"/>
    <col min="9472" max="9472" width="10.85546875" style="2" bestFit="1" customWidth="1"/>
    <col min="9473" max="9473" width="9.140625" style="2" bestFit="1" customWidth="1"/>
    <col min="9474" max="9474" width="6.140625" style="2" bestFit="1" customWidth="1"/>
    <col min="9475" max="9477" width="6.140625" style="2" customWidth="1"/>
    <col min="9478" max="9706" width="9.140625" style="2"/>
    <col min="9707" max="9707" width="5.42578125" style="2" customWidth="1"/>
    <col min="9708" max="9708" width="21.7109375" style="2" customWidth="1"/>
    <col min="9709" max="9709" width="8.7109375" style="2" bestFit="1" customWidth="1"/>
    <col min="9710" max="9710" width="5.140625" style="2" customWidth="1"/>
    <col min="9711" max="9711" width="18" style="2" customWidth="1"/>
    <col min="9712" max="9712" width="8.28515625" style="2" customWidth="1"/>
    <col min="9713" max="9713" width="4.5703125" style="2" customWidth="1"/>
    <col min="9714" max="9714" width="3.5703125" style="2" customWidth="1"/>
    <col min="9715" max="9715" width="3.42578125" style="2" customWidth="1"/>
    <col min="9716" max="9716" width="9" style="2" bestFit="1" customWidth="1"/>
    <col min="9717" max="9717" width="3.140625" style="2" customWidth="1"/>
    <col min="9718" max="9718" width="8.7109375" style="2" bestFit="1" customWidth="1"/>
    <col min="9719" max="9719" width="3.85546875" style="2" customWidth="1"/>
    <col min="9720" max="9720" width="3.5703125" style="2" customWidth="1"/>
    <col min="9721" max="9721" width="5" style="2" customWidth="1"/>
    <col min="9722" max="9722" width="7.85546875" style="2" bestFit="1" customWidth="1"/>
    <col min="9723" max="9723" width="6.42578125" style="2" customWidth="1"/>
    <col min="9724" max="9724" width="6.5703125" style="2" bestFit="1" customWidth="1"/>
    <col min="9725" max="9725" width="9.5703125" style="2" bestFit="1" customWidth="1"/>
    <col min="9726" max="9726" width="10" style="2" customWidth="1"/>
    <col min="9727" max="9727" width="8.7109375" style="2" bestFit="1" customWidth="1"/>
    <col min="9728" max="9728" width="10.85546875" style="2" bestFit="1" customWidth="1"/>
    <col min="9729" max="9729" width="9.140625" style="2" bestFit="1" customWidth="1"/>
    <col min="9730" max="9730" width="6.140625" style="2" bestFit="1" customWidth="1"/>
    <col min="9731" max="9733" width="6.140625" style="2" customWidth="1"/>
    <col min="9734" max="9962" width="9.140625" style="2"/>
    <col min="9963" max="9963" width="5.42578125" style="2" customWidth="1"/>
    <col min="9964" max="9964" width="21.7109375" style="2" customWidth="1"/>
    <col min="9965" max="9965" width="8.7109375" style="2" bestFit="1" customWidth="1"/>
    <col min="9966" max="9966" width="5.140625" style="2" customWidth="1"/>
    <col min="9967" max="9967" width="18" style="2" customWidth="1"/>
    <col min="9968" max="9968" width="8.28515625" style="2" customWidth="1"/>
    <col min="9969" max="9969" width="4.5703125" style="2" customWidth="1"/>
    <col min="9970" max="9970" width="3.5703125" style="2" customWidth="1"/>
    <col min="9971" max="9971" width="3.42578125" style="2" customWidth="1"/>
    <col min="9972" max="9972" width="9" style="2" bestFit="1" customWidth="1"/>
    <col min="9973" max="9973" width="3.140625" style="2" customWidth="1"/>
    <col min="9974" max="9974" width="8.7109375" style="2" bestFit="1" customWidth="1"/>
    <col min="9975" max="9975" width="3.85546875" style="2" customWidth="1"/>
    <col min="9976" max="9976" width="3.5703125" style="2" customWidth="1"/>
    <col min="9977" max="9977" width="5" style="2" customWidth="1"/>
    <col min="9978" max="9978" width="7.85546875" style="2" bestFit="1" customWidth="1"/>
    <col min="9979" max="9979" width="6.42578125" style="2" customWidth="1"/>
    <col min="9980" max="9980" width="6.5703125" style="2" bestFit="1" customWidth="1"/>
    <col min="9981" max="9981" width="9.5703125" style="2" bestFit="1" customWidth="1"/>
    <col min="9982" max="9982" width="10" style="2" customWidth="1"/>
    <col min="9983" max="9983" width="8.7109375" style="2" bestFit="1" customWidth="1"/>
    <col min="9984" max="9984" width="10.85546875" style="2" bestFit="1" customWidth="1"/>
    <col min="9985" max="9985" width="9.140625" style="2" bestFit="1" customWidth="1"/>
    <col min="9986" max="9986" width="6.140625" style="2" bestFit="1" customWidth="1"/>
    <col min="9987" max="9989" width="6.140625" style="2" customWidth="1"/>
    <col min="9990" max="10218" width="9.140625" style="2"/>
    <col min="10219" max="10219" width="5.42578125" style="2" customWidth="1"/>
    <col min="10220" max="10220" width="21.7109375" style="2" customWidth="1"/>
    <col min="10221" max="10221" width="8.7109375" style="2" bestFit="1" customWidth="1"/>
    <col min="10222" max="10222" width="5.140625" style="2" customWidth="1"/>
    <col min="10223" max="10223" width="18" style="2" customWidth="1"/>
    <col min="10224" max="10224" width="8.28515625" style="2" customWidth="1"/>
    <col min="10225" max="10225" width="4.5703125" style="2" customWidth="1"/>
    <col min="10226" max="10226" width="3.5703125" style="2" customWidth="1"/>
    <col min="10227" max="10227" width="3.42578125" style="2" customWidth="1"/>
    <col min="10228" max="10228" width="9" style="2" bestFit="1" customWidth="1"/>
    <col min="10229" max="10229" width="3.140625" style="2" customWidth="1"/>
    <col min="10230" max="10230" width="8.7109375" style="2" bestFit="1" customWidth="1"/>
    <col min="10231" max="10231" width="3.85546875" style="2" customWidth="1"/>
    <col min="10232" max="10232" width="3.5703125" style="2" customWidth="1"/>
    <col min="10233" max="10233" width="5" style="2" customWidth="1"/>
    <col min="10234" max="10234" width="7.85546875" style="2" bestFit="1" customWidth="1"/>
    <col min="10235" max="10235" width="6.42578125" style="2" customWidth="1"/>
    <col min="10236" max="10236" width="6.5703125" style="2" bestFit="1" customWidth="1"/>
    <col min="10237" max="10237" width="9.5703125" style="2" bestFit="1" customWidth="1"/>
    <col min="10238" max="10238" width="10" style="2" customWidth="1"/>
    <col min="10239" max="10239" width="8.7109375" style="2" bestFit="1" customWidth="1"/>
    <col min="10240" max="10240" width="10.85546875" style="2" bestFit="1" customWidth="1"/>
    <col min="10241" max="10241" width="9.140625" style="2" bestFit="1" customWidth="1"/>
    <col min="10242" max="10242" width="6.140625" style="2" bestFit="1" customWidth="1"/>
    <col min="10243" max="10245" width="6.140625" style="2" customWidth="1"/>
    <col min="10246" max="10474" width="9.140625" style="2"/>
    <col min="10475" max="10475" width="5.42578125" style="2" customWidth="1"/>
    <col min="10476" max="10476" width="21.7109375" style="2" customWidth="1"/>
    <col min="10477" max="10477" width="8.7109375" style="2" bestFit="1" customWidth="1"/>
    <col min="10478" max="10478" width="5.140625" style="2" customWidth="1"/>
    <col min="10479" max="10479" width="18" style="2" customWidth="1"/>
    <col min="10480" max="10480" width="8.28515625" style="2" customWidth="1"/>
    <col min="10481" max="10481" width="4.5703125" style="2" customWidth="1"/>
    <col min="10482" max="10482" width="3.5703125" style="2" customWidth="1"/>
    <col min="10483" max="10483" width="3.42578125" style="2" customWidth="1"/>
    <col min="10484" max="10484" width="9" style="2" bestFit="1" customWidth="1"/>
    <col min="10485" max="10485" width="3.140625" style="2" customWidth="1"/>
    <col min="10486" max="10486" width="8.7109375" style="2" bestFit="1" customWidth="1"/>
    <col min="10487" max="10487" width="3.85546875" style="2" customWidth="1"/>
    <col min="10488" max="10488" width="3.5703125" style="2" customWidth="1"/>
    <col min="10489" max="10489" width="5" style="2" customWidth="1"/>
    <col min="10490" max="10490" width="7.85546875" style="2" bestFit="1" customWidth="1"/>
    <col min="10491" max="10491" width="6.42578125" style="2" customWidth="1"/>
    <col min="10492" max="10492" width="6.5703125" style="2" bestFit="1" customWidth="1"/>
    <col min="10493" max="10493" width="9.5703125" style="2" bestFit="1" customWidth="1"/>
    <col min="10494" max="10494" width="10" style="2" customWidth="1"/>
    <col min="10495" max="10495" width="8.7109375" style="2" bestFit="1" customWidth="1"/>
    <col min="10496" max="10496" width="10.85546875" style="2" bestFit="1" customWidth="1"/>
    <col min="10497" max="10497" width="9.140625" style="2" bestFit="1" customWidth="1"/>
    <col min="10498" max="10498" width="6.140625" style="2" bestFit="1" customWidth="1"/>
    <col min="10499" max="10501" width="6.140625" style="2" customWidth="1"/>
    <col min="10502" max="10730" width="9.140625" style="2"/>
    <col min="10731" max="10731" width="5.42578125" style="2" customWidth="1"/>
    <col min="10732" max="10732" width="21.7109375" style="2" customWidth="1"/>
    <col min="10733" max="10733" width="8.7109375" style="2" bestFit="1" customWidth="1"/>
    <col min="10734" max="10734" width="5.140625" style="2" customWidth="1"/>
    <col min="10735" max="10735" width="18" style="2" customWidth="1"/>
    <col min="10736" max="10736" width="8.28515625" style="2" customWidth="1"/>
    <col min="10737" max="10737" width="4.5703125" style="2" customWidth="1"/>
    <col min="10738" max="10738" width="3.5703125" style="2" customWidth="1"/>
    <col min="10739" max="10739" width="3.42578125" style="2" customWidth="1"/>
    <col min="10740" max="10740" width="9" style="2" bestFit="1" customWidth="1"/>
    <col min="10741" max="10741" width="3.140625" style="2" customWidth="1"/>
    <col min="10742" max="10742" width="8.7109375" style="2" bestFit="1" customWidth="1"/>
    <col min="10743" max="10743" width="3.85546875" style="2" customWidth="1"/>
    <col min="10744" max="10744" width="3.5703125" style="2" customWidth="1"/>
    <col min="10745" max="10745" width="5" style="2" customWidth="1"/>
    <col min="10746" max="10746" width="7.85546875" style="2" bestFit="1" customWidth="1"/>
    <col min="10747" max="10747" width="6.42578125" style="2" customWidth="1"/>
    <col min="10748" max="10748" width="6.5703125" style="2" bestFit="1" customWidth="1"/>
    <col min="10749" max="10749" width="9.5703125" style="2" bestFit="1" customWidth="1"/>
    <col min="10750" max="10750" width="10" style="2" customWidth="1"/>
    <col min="10751" max="10751" width="8.7109375" style="2" bestFit="1" customWidth="1"/>
    <col min="10752" max="10752" width="10.85546875" style="2" bestFit="1" customWidth="1"/>
    <col min="10753" max="10753" width="9.140625" style="2" bestFit="1" customWidth="1"/>
    <col min="10754" max="10754" width="6.140625" style="2" bestFit="1" customWidth="1"/>
    <col min="10755" max="10757" width="6.140625" style="2" customWidth="1"/>
    <col min="10758" max="10986" width="9.140625" style="2"/>
    <col min="10987" max="10987" width="5.42578125" style="2" customWidth="1"/>
    <col min="10988" max="10988" width="21.7109375" style="2" customWidth="1"/>
    <col min="10989" max="10989" width="8.7109375" style="2" bestFit="1" customWidth="1"/>
    <col min="10990" max="10990" width="5.140625" style="2" customWidth="1"/>
    <col min="10991" max="10991" width="18" style="2" customWidth="1"/>
    <col min="10992" max="10992" width="8.28515625" style="2" customWidth="1"/>
    <col min="10993" max="10993" width="4.5703125" style="2" customWidth="1"/>
    <col min="10994" max="10994" width="3.5703125" style="2" customWidth="1"/>
    <col min="10995" max="10995" width="3.42578125" style="2" customWidth="1"/>
    <col min="10996" max="10996" width="9" style="2" bestFit="1" customWidth="1"/>
    <col min="10997" max="10997" width="3.140625" style="2" customWidth="1"/>
    <col min="10998" max="10998" width="8.7109375" style="2" bestFit="1" customWidth="1"/>
    <col min="10999" max="10999" width="3.85546875" style="2" customWidth="1"/>
    <col min="11000" max="11000" width="3.5703125" style="2" customWidth="1"/>
    <col min="11001" max="11001" width="5" style="2" customWidth="1"/>
    <col min="11002" max="11002" width="7.85546875" style="2" bestFit="1" customWidth="1"/>
    <col min="11003" max="11003" width="6.42578125" style="2" customWidth="1"/>
    <col min="11004" max="11004" width="6.5703125" style="2" bestFit="1" customWidth="1"/>
    <col min="11005" max="11005" width="9.5703125" style="2" bestFit="1" customWidth="1"/>
    <col min="11006" max="11006" width="10" style="2" customWidth="1"/>
    <col min="11007" max="11007" width="8.7109375" style="2" bestFit="1" customWidth="1"/>
    <col min="11008" max="11008" width="10.85546875" style="2" bestFit="1" customWidth="1"/>
    <col min="11009" max="11009" width="9.140625" style="2" bestFit="1" customWidth="1"/>
    <col min="11010" max="11010" width="6.140625" style="2" bestFit="1" customWidth="1"/>
    <col min="11011" max="11013" width="6.140625" style="2" customWidth="1"/>
    <col min="11014" max="11242" width="9.140625" style="2"/>
    <col min="11243" max="11243" width="5.42578125" style="2" customWidth="1"/>
    <col min="11244" max="11244" width="21.7109375" style="2" customWidth="1"/>
    <col min="11245" max="11245" width="8.7109375" style="2" bestFit="1" customWidth="1"/>
    <col min="11246" max="11246" width="5.140625" style="2" customWidth="1"/>
    <col min="11247" max="11247" width="18" style="2" customWidth="1"/>
    <col min="11248" max="11248" width="8.28515625" style="2" customWidth="1"/>
    <col min="11249" max="11249" width="4.5703125" style="2" customWidth="1"/>
    <col min="11250" max="11250" width="3.5703125" style="2" customWidth="1"/>
    <col min="11251" max="11251" width="3.42578125" style="2" customWidth="1"/>
    <col min="11252" max="11252" width="9" style="2" bestFit="1" customWidth="1"/>
    <col min="11253" max="11253" width="3.140625" style="2" customWidth="1"/>
    <col min="11254" max="11254" width="8.7109375" style="2" bestFit="1" customWidth="1"/>
    <col min="11255" max="11255" width="3.85546875" style="2" customWidth="1"/>
    <col min="11256" max="11256" width="3.5703125" style="2" customWidth="1"/>
    <col min="11257" max="11257" width="5" style="2" customWidth="1"/>
    <col min="11258" max="11258" width="7.85546875" style="2" bestFit="1" customWidth="1"/>
    <col min="11259" max="11259" width="6.42578125" style="2" customWidth="1"/>
    <col min="11260" max="11260" width="6.5703125" style="2" bestFit="1" customWidth="1"/>
    <col min="11261" max="11261" width="9.5703125" style="2" bestFit="1" customWidth="1"/>
    <col min="11262" max="11262" width="10" style="2" customWidth="1"/>
    <col min="11263" max="11263" width="8.7109375" style="2" bestFit="1" customWidth="1"/>
    <col min="11264" max="11264" width="10.85546875" style="2" bestFit="1" customWidth="1"/>
    <col min="11265" max="11265" width="9.140625" style="2" bestFit="1" customWidth="1"/>
    <col min="11266" max="11266" width="6.140625" style="2" bestFit="1" customWidth="1"/>
    <col min="11267" max="11269" width="6.140625" style="2" customWidth="1"/>
    <col min="11270" max="11498" width="9.140625" style="2"/>
    <col min="11499" max="11499" width="5.42578125" style="2" customWidth="1"/>
    <col min="11500" max="11500" width="21.7109375" style="2" customWidth="1"/>
    <col min="11501" max="11501" width="8.7109375" style="2" bestFit="1" customWidth="1"/>
    <col min="11502" max="11502" width="5.140625" style="2" customWidth="1"/>
    <col min="11503" max="11503" width="18" style="2" customWidth="1"/>
    <col min="11504" max="11504" width="8.28515625" style="2" customWidth="1"/>
    <col min="11505" max="11505" width="4.5703125" style="2" customWidth="1"/>
    <col min="11506" max="11506" width="3.5703125" style="2" customWidth="1"/>
    <col min="11507" max="11507" width="3.42578125" style="2" customWidth="1"/>
    <col min="11508" max="11508" width="9" style="2" bestFit="1" customWidth="1"/>
    <col min="11509" max="11509" width="3.140625" style="2" customWidth="1"/>
    <col min="11510" max="11510" width="8.7109375" style="2" bestFit="1" customWidth="1"/>
    <col min="11511" max="11511" width="3.85546875" style="2" customWidth="1"/>
    <col min="11512" max="11512" width="3.5703125" style="2" customWidth="1"/>
    <col min="11513" max="11513" width="5" style="2" customWidth="1"/>
    <col min="11514" max="11514" width="7.85546875" style="2" bestFit="1" customWidth="1"/>
    <col min="11515" max="11515" width="6.42578125" style="2" customWidth="1"/>
    <col min="11516" max="11516" width="6.5703125" style="2" bestFit="1" customWidth="1"/>
    <col min="11517" max="11517" width="9.5703125" style="2" bestFit="1" customWidth="1"/>
    <col min="11518" max="11518" width="10" style="2" customWidth="1"/>
    <col min="11519" max="11519" width="8.7109375" style="2" bestFit="1" customWidth="1"/>
    <col min="11520" max="11520" width="10.85546875" style="2" bestFit="1" customWidth="1"/>
    <col min="11521" max="11521" width="9.140625" style="2" bestFit="1" customWidth="1"/>
    <col min="11522" max="11522" width="6.140625" style="2" bestFit="1" customWidth="1"/>
    <col min="11523" max="11525" width="6.140625" style="2" customWidth="1"/>
    <col min="11526" max="11754" width="9.140625" style="2"/>
    <col min="11755" max="11755" width="5.42578125" style="2" customWidth="1"/>
    <col min="11756" max="11756" width="21.7109375" style="2" customWidth="1"/>
    <col min="11757" max="11757" width="8.7109375" style="2" bestFit="1" customWidth="1"/>
    <col min="11758" max="11758" width="5.140625" style="2" customWidth="1"/>
    <col min="11759" max="11759" width="18" style="2" customWidth="1"/>
    <col min="11760" max="11760" width="8.28515625" style="2" customWidth="1"/>
    <col min="11761" max="11761" width="4.5703125" style="2" customWidth="1"/>
    <col min="11762" max="11762" width="3.5703125" style="2" customWidth="1"/>
    <col min="11763" max="11763" width="3.42578125" style="2" customWidth="1"/>
    <col min="11764" max="11764" width="9" style="2" bestFit="1" customWidth="1"/>
    <col min="11765" max="11765" width="3.140625" style="2" customWidth="1"/>
    <col min="11766" max="11766" width="8.7109375" style="2" bestFit="1" customWidth="1"/>
    <col min="11767" max="11767" width="3.85546875" style="2" customWidth="1"/>
    <col min="11768" max="11768" width="3.5703125" style="2" customWidth="1"/>
    <col min="11769" max="11769" width="5" style="2" customWidth="1"/>
    <col min="11770" max="11770" width="7.85546875" style="2" bestFit="1" customWidth="1"/>
    <col min="11771" max="11771" width="6.42578125" style="2" customWidth="1"/>
    <col min="11772" max="11772" width="6.5703125" style="2" bestFit="1" customWidth="1"/>
    <col min="11773" max="11773" width="9.5703125" style="2" bestFit="1" customWidth="1"/>
    <col min="11774" max="11774" width="10" style="2" customWidth="1"/>
    <col min="11775" max="11775" width="8.7109375" style="2" bestFit="1" customWidth="1"/>
    <col min="11776" max="11776" width="10.85546875" style="2" bestFit="1" customWidth="1"/>
    <col min="11777" max="11777" width="9.140625" style="2" bestFit="1" customWidth="1"/>
    <col min="11778" max="11778" width="6.140625" style="2" bestFit="1" customWidth="1"/>
    <col min="11779" max="11781" width="6.140625" style="2" customWidth="1"/>
    <col min="11782" max="12010" width="9.140625" style="2"/>
    <col min="12011" max="12011" width="5.42578125" style="2" customWidth="1"/>
    <col min="12012" max="12012" width="21.7109375" style="2" customWidth="1"/>
    <col min="12013" max="12013" width="8.7109375" style="2" bestFit="1" customWidth="1"/>
    <col min="12014" max="12014" width="5.140625" style="2" customWidth="1"/>
    <col min="12015" max="12015" width="18" style="2" customWidth="1"/>
    <col min="12016" max="12016" width="8.28515625" style="2" customWidth="1"/>
    <col min="12017" max="12017" width="4.5703125" style="2" customWidth="1"/>
    <col min="12018" max="12018" width="3.5703125" style="2" customWidth="1"/>
    <col min="12019" max="12019" width="3.42578125" style="2" customWidth="1"/>
    <col min="12020" max="12020" width="9" style="2" bestFit="1" customWidth="1"/>
    <col min="12021" max="12021" width="3.140625" style="2" customWidth="1"/>
    <col min="12022" max="12022" width="8.7109375" style="2" bestFit="1" customWidth="1"/>
    <col min="12023" max="12023" width="3.85546875" style="2" customWidth="1"/>
    <col min="12024" max="12024" width="3.5703125" style="2" customWidth="1"/>
    <col min="12025" max="12025" width="5" style="2" customWidth="1"/>
    <col min="12026" max="12026" width="7.85546875" style="2" bestFit="1" customWidth="1"/>
    <col min="12027" max="12027" width="6.42578125" style="2" customWidth="1"/>
    <col min="12028" max="12028" width="6.5703125" style="2" bestFit="1" customWidth="1"/>
    <col min="12029" max="12029" width="9.5703125" style="2" bestFit="1" customWidth="1"/>
    <col min="12030" max="12030" width="10" style="2" customWidth="1"/>
    <col min="12031" max="12031" width="8.7109375" style="2" bestFit="1" customWidth="1"/>
    <col min="12032" max="12032" width="10.85546875" style="2" bestFit="1" customWidth="1"/>
    <col min="12033" max="12033" width="9.140625" style="2" bestFit="1" customWidth="1"/>
    <col min="12034" max="12034" width="6.140625" style="2" bestFit="1" customWidth="1"/>
    <col min="12035" max="12037" width="6.140625" style="2" customWidth="1"/>
    <col min="12038" max="12266" width="9.140625" style="2"/>
    <col min="12267" max="12267" width="5.42578125" style="2" customWidth="1"/>
    <col min="12268" max="12268" width="21.7109375" style="2" customWidth="1"/>
    <col min="12269" max="12269" width="8.7109375" style="2" bestFit="1" customWidth="1"/>
    <col min="12270" max="12270" width="5.140625" style="2" customWidth="1"/>
    <col min="12271" max="12271" width="18" style="2" customWidth="1"/>
    <col min="12272" max="12272" width="8.28515625" style="2" customWidth="1"/>
    <col min="12273" max="12273" width="4.5703125" style="2" customWidth="1"/>
    <col min="12274" max="12274" width="3.5703125" style="2" customWidth="1"/>
    <col min="12275" max="12275" width="3.42578125" style="2" customWidth="1"/>
    <col min="12276" max="12276" width="9" style="2" bestFit="1" customWidth="1"/>
    <col min="12277" max="12277" width="3.140625" style="2" customWidth="1"/>
    <col min="12278" max="12278" width="8.7109375" style="2" bestFit="1" customWidth="1"/>
    <col min="12279" max="12279" width="3.85546875" style="2" customWidth="1"/>
    <col min="12280" max="12280" width="3.5703125" style="2" customWidth="1"/>
    <col min="12281" max="12281" width="5" style="2" customWidth="1"/>
    <col min="12282" max="12282" width="7.85546875" style="2" bestFit="1" customWidth="1"/>
    <col min="12283" max="12283" width="6.42578125" style="2" customWidth="1"/>
    <col min="12284" max="12284" width="6.5703125" style="2" bestFit="1" customWidth="1"/>
    <col min="12285" max="12285" width="9.5703125" style="2" bestFit="1" customWidth="1"/>
    <col min="12286" max="12286" width="10" style="2" customWidth="1"/>
    <col min="12287" max="12287" width="8.7109375" style="2" bestFit="1" customWidth="1"/>
    <col min="12288" max="12288" width="10.85546875" style="2" bestFit="1" customWidth="1"/>
    <col min="12289" max="12289" width="9.140625" style="2" bestFit="1" customWidth="1"/>
    <col min="12290" max="12290" width="6.140625" style="2" bestFit="1" customWidth="1"/>
    <col min="12291" max="12293" width="6.140625" style="2" customWidth="1"/>
    <col min="12294" max="12522" width="9.140625" style="2"/>
    <col min="12523" max="12523" width="5.42578125" style="2" customWidth="1"/>
    <col min="12524" max="12524" width="21.7109375" style="2" customWidth="1"/>
    <col min="12525" max="12525" width="8.7109375" style="2" bestFit="1" customWidth="1"/>
    <col min="12526" max="12526" width="5.140625" style="2" customWidth="1"/>
    <col min="12527" max="12527" width="18" style="2" customWidth="1"/>
    <col min="12528" max="12528" width="8.28515625" style="2" customWidth="1"/>
    <col min="12529" max="12529" width="4.5703125" style="2" customWidth="1"/>
    <col min="12530" max="12530" width="3.5703125" style="2" customWidth="1"/>
    <col min="12531" max="12531" width="3.42578125" style="2" customWidth="1"/>
    <col min="12532" max="12532" width="9" style="2" bestFit="1" customWidth="1"/>
    <col min="12533" max="12533" width="3.140625" style="2" customWidth="1"/>
    <col min="12534" max="12534" width="8.7109375" style="2" bestFit="1" customWidth="1"/>
    <col min="12535" max="12535" width="3.85546875" style="2" customWidth="1"/>
    <col min="12536" max="12536" width="3.5703125" style="2" customWidth="1"/>
    <col min="12537" max="12537" width="5" style="2" customWidth="1"/>
    <col min="12538" max="12538" width="7.85546875" style="2" bestFit="1" customWidth="1"/>
    <col min="12539" max="12539" width="6.42578125" style="2" customWidth="1"/>
    <col min="12540" max="12540" width="6.5703125" style="2" bestFit="1" customWidth="1"/>
    <col min="12541" max="12541" width="9.5703125" style="2" bestFit="1" customWidth="1"/>
    <col min="12542" max="12542" width="10" style="2" customWidth="1"/>
    <col min="12543" max="12543" width="8.7109375" style="2" bestFit="1" customWidth="1"/>
    <col min="12544" max="12544" width="10.85546875" style="2" bestFit="1" customWidth="1"/>
    <col min="12545" max="12545" width="9.140625" style="2" bestFit="1" customWidth="1"/>
    <col min="12546" max="12546" width="6.140625" style="2" bestFit="1" customWidth="1"/>
    <col min="12547" max="12549" width="6.140625" style="2" customWidth="1"/>
    <col min="12550" max="12778" width="9.140625" style="2"/>
    <col min="12779" max="12779" width="5.42578125" style="2" customWidth="1"/>
    <col min="12780" max="12780" width="21.7109375" style="2" customWidth="1"/>
    <col min="12781" max="12781" width="8.7109375" style="2" bestFit="1" customWidth="1"/>
    <col min="12782" max="12782" width="5.140625" style="2" customWidth="1"/>
    <col min="12783" max="12783" width="18" style="2" customWidth="1"/>
    <col min="12784" max="12784" width="8.28515625" style="2" customWidth="1"/>
    <col min="12785" max="12785" width="4.5703125" style="2" customWidth="1"/>
    <col min="12786" max="12786" width="3.5703125" style="2" customWidth="1"/>
    <col min="12787" max="12787" width="3.42578125" style="2" customWidth="1"/>
    <col min="12788" max="12788" width="9" style="2" bestFit="1" customWidth="1"/>
    <col min="12789" max="12789" width="3.140625" style="2" customWidth="1"/>
    <col min="12790" max="12790" width="8.7109375" style="2" bestFit="1" customWidth="1"/>
    <col min="12791" max="12791" width="3.85546875" style="2" customWidth="1"/>
    <col min="12792" max="12792" width="3.5703125" style="2" customWidth="1"/>
    <col min="12793" max="12793" width="5" style="2" customWidth="1"/>
    <col min="12794" max="12794" width="7.85546875" style="2" bestFit="1" customWidth="1"/>
    <col min="12795" max="12795" width="6.42578125" style="2" customWidth="1"/>
    <col min="12796" max="12796" width="6.5703125" style="2" bestFit="1" customWidth="1"/>
    <col min="12797" max="12797" width="9.5703125" style="2" bestFit="1" customWidth="1"/>
    <col min="12798" max="12798" width="10" style="2" customWidth="1"/>
    <col min="12799" max="12799" width="8.7109375" style="2" bestFit="1" customWidth="1"/>
    <col min="12800" max="12800" width="10.85546875" style="2" bestFit="1" customWidth="1"/>
    <col min="12801" max="12801" width="9.140625" style="2" bestFit="1" customWidth="1"/>
    <col min="12802" max="12802" width="6.140625" style="2" bestFit="1" customWidth="1"/>
    <col min="12803" max="12805" width="6.140625" style="2" customWidth="1"/>
    <col min="12806" max="13034" width="9.140625" style="2"/>
    <col min="13035" max="13035" width="5.42578125" style="2" customWidth="1"/>
    <col min="13036" max="13036" width="21.7109375" style="2" customWidth="1"/>
    <col min="13037" max="13037" width="8.7109375" style="2" bestFit="1" customWidth="1"/>
    <col min="13038" max="13038" width="5.140625" style="2" customWidth="1"/>
    <col min="13039" max="13039" width="18" style="2" customWidth="1"/>
    <col min="13040" max="13040" width="8.28515625" style="2" customWidth="1"/>
    <col min="13041" max="13041" width="4.5703125" style="2" customWidth="1"/>
    <col min="13042" max="13042" width="3.5703125" style="2" customWidth="1"/>
    <col min="13043" max="13043" width="3.42578125" style="2" customWidth="1"/>
    <col min="13044" max="13044" width="9" style="2" bestFit="1" customWidth="1"/>
    <col min="13045" max="13045" width="3.140625" style="2" customWidth="1"/>
    <col min="13046" max="13046" width="8.7109375" style="2" bestFit="1" customWidth="1"/>
    <col min="13047" max="13047" width="3.85546875" style="2" customWidth="1"/>
    <col min="13048" max="13048" width="3.5703125" style="2" customWidth="1"/>
    <col min="13049" max="13049" width="5" style="2" customWidth="1"/>
    <col min="13050" max="13050" width="7.85546875" style="2" bestFit="1" customWidth="1"/>
    <col min="13051" max="13051" width="6.42578125" style="2" customWidth="1"/>
    <col min="13052" max="13052" width="6.5703125" style="2" bestFit="1" customWidth="1"/>
    <col min="13053" max="13053" width="9.5703125" style="2" bestFit="1" customWidth="1"/>
    <col min="13054" max="13054" width="10" style="2" customWidth="1"/>
    <col min="13055" max="13055" width="8.7109375" style="2" bestFit="1" customWidth="1"/>
    <col min="13056" max="13056" width="10.85546875" style="2" bestFit="1" customWidth="1"/>
    <col min="13057" max="13057" width="9.140625" style="2" bestFit="1" customWidth="1"/>
    <col min="13058" max="13058" width="6.140625" style="2" bestFit="1" customWidth="1"/>
    <col min="13059" max="13061" width="6.140625" style="2" customWidth="1"/>
    <col min="13062" max="13290" width="9.140625" style="2"/>
    <col min="13291" max="13291" width="5.42578125" style="2" customWidth="1"/>
    <col min="13292" max="13292" width="21.7109375" style="2" customWidth="1"/>
    <col min="13293" max="13293" width="8.7109375" style="2" bestFit="1" customWidth="1"/>
    <col min="13294" max="13294" width="5.140625" style="2" customWidth="1"/>
    <col min="13295" max="13295" width="18" style="2" customWidth="1"/>
    <col min="13296" max="13296" width="8.28515625" style="2" customWidth="1"/>
    <col min="13297" max="13297" width="4.5703125" style="2" customWidth="1"/>
    <col min="13298" max="13298" width="3.5703125" style="2" customWidth="1"/>
    <col min="13299" max="13299" width="3.42578125" style="2" customWidth="1"/>
    <col min="13300" max="13300" width="9" style="2" bestFit="1" customWidth="1"/>
    <col min="13301" max="13301" width="3.140625" style="2" customWidth="1"/>
    <col min="13302" max="13302" width="8.7109375" style="2" bestFit="1" customWidth="1"/>
    <col min="13303" max="13303" width="3.85546875" style="2" customWidth="1"/>
    <col min="13304" max="13304" width="3.5703125" style="2" customWidth="1"/>
    <col min="13305" max="13305" width="5" style="2" customWidth="1"/>
    <col min="13306" max="13306" width="7.85546875" style="2" bestFit="1" customWidth="1"/>
    <col min="13307" max="13307" width="6.42578125" style="2" customWidth="1"/>
    <col min="13308" max="13308" width="6.5703125" style="2" bestFit="1" customWidth="1"/>
    <col min="13309" max="13309" width="9.5703125" style="2" bestFit="1" customWidth="1"/>
    <col min="13310" max="13310" width="10" style="2" customWidth="1"/>
    <col min="13311" max="13311" width="8.7109375" style="2" bestFit="1" customWidth="1"/>
    <col min="13312" max="13312" width="10.85546875" style="2" bestFit="1" customWidth="1"/>
    <col min="13313" max="13313" width="9.140625" style="2" bestFit="1" customWidth="1"/>
    <col min="13314" max="13314" width="6.140625" style="2" bestFit="1" customWidth="1"/>
    <col min="13315" max="13317" width="6.140625" style="2" customWidth="1"/>
    <col min="13318" max="13546" width="9.140625" style="2"/>
    <col min="13547" max="13547" width="5.42578125" style="2" customWidth="1"/>
    <col min="13548" max="13548" width="21.7109375" style="2" customWidth="1"/>
    <col min="13549" max="13549" width="8.7109375" style="2" bestFit="1" customWidth="1"/>
    <col min="13550" max="13550" width="5.140625" style="2" customWidth="1"/>
    <col min="13551" max="13551" width="18" style="2" customWidth="1"/>
    <col min="13552" max="13552" width="8.28515625" style="2" customWidth="1"/>
    <col min="13553" max="13553" width="4.5703125" style="2" customWidth="1"/>
    <col min="13554" max="13554" width="3.5703125" style="2" customWidth="1"/>
    <col min="13555" max="13555" width="3.42578125" style="2" customWidth="1"/>
    <col min="13556" max="13556" width="9" style="2" bestFit="1" customWidth="1"/>
    <col min="13557" max="13557" width="3.140625" style="2" customWidth="1"/>
    <col min="13558" max="13558" width="8.7109375" style="2" bestFit="1" customWidth="1"/>
    <col min="13559" max="13559" width="3.85546875" style="2" customWidth="1"/>
    <col min="13560" max="13560" width="3.5703125" style="2" customWidth="1"/>
    <col min="13561" max="13561" width="5" style="2" customWidth="1"/>
    <col min="13562" max="13562" width="7.85546875" style="2" bestFit="1" customWidth="1"/>
    <col min="13563" max="13563" width="6.42578125" style="2" customWidth="1"/>
    <col min="13564" max="13564" width="6.5703125" style="2" bestFit="1" customWidth="1"/>
    <col min="13565" max="13565" width="9.5703125" style="2" bestFit="1" customWidth="1"/>
    <col min="13566" max="13566" width="10" style="2" customWidth="1"/>
    <col min="13567" max="13567" width="8.7109375" style="2" bestFit="1" customWidth="1"/>
    <col min="13568" max="13568" width="10.85546875" style="2" bestFit="1" customWidth="1"/>
    <col min="13569" max="13569" width="9.140625" style="2" bestFit="1" customWidth="1"/>
    <col min="13570" max="13570" width="6.140625" style="2" bestFit="1" customWidth="1"/>
    <col min="13571" max="13573" width="6.140625" style="2" customWidth="1"/>
    <col min="13574" max="13802" width="9.140625" style="2"/>
    <col min="13803" max="13803" width="5.42578125" style="2" customWidth="1"/>
    <col min="13804" max="13804" width="21.7109375" style="2" customWidth="1"/>
    <col min="13805" max="13805" width="8.7109375" style="2" bestFit="1" customWidth="1"/>
    <col min="13806" max="13806" width="5.140625" style="2" customWidth="1"/>
    <col min="13807" max="13807" width="18" style="2" customWidth="1"/>
    <col min="13808" max="13808" width="8.28515625" style="2" customWidth="1"/>
    <col min="13809" max="13809" width="4.5703125" style="2" customWidth="1"/>
    <col min="13810" max="13810" width="3.5703125" style="2" customWidth="1"/>
    <col min="13811" max="13811" width="3.42578125" style="2" customWidth="1"/>
    <col min="13812" max="13812" width="9" style="2" bestFit="1" customWidth="1"/>
    <col min="13813" max="13813" width="3.140625" style="2" customWidth="1"/>
    <col min="13814" max="13814" width="8.7109375" style="2" bestFit="1" customWidth="1"/>
    <col min="13815" max="13815" width="3.85546875" style="2" customWidth="1"/>
    <col min="13816" max="13816" width="3.5703125" style="2" customWidth="1"/>
    <col min="13817" max="13817" width="5" style="2" customWidth="1"/>
    <col min="13818" max="13818" width="7.85546875" style="2" bestFit="1" customWidth="1"/>
    <col min="13819" max="13819" width="6.42578125" style="2" customWidth="1"/>
    <col min="13820" max="13820" width="6.5703125" style="2" bestFit="1" customWidth="1"/>
    <col min="13821" max="13821" width="9.5703125" style="2" bestFit="1" customWidth="1"/>
    <col min="13822" max="13822" width="10" style="2" customWidth="1"/>
    <col min="13823" max="13823" width="8.7109375" style="2" bestFit="1" customWidth="1"/>
    <col min="13824" max="13824" width="10.85546875" style="2" bestFit="1" customWidth="1"/>
    <col min="13825" max="13825" width="9.140625" style="2" bestFit="1" customWidth="1"/>
    <col min="13826" max="13826" width="6.140625" style="2" bestFit="1" customWidth="1"/>
    <col min="13827" max="13829" width="6.140625" style="2" customWidth="1"/>
    <col min="13830" max="14058" width="9.140625" style="2"/>
    <col min="14059" max="14059" width="5.42578125" style="2" customWidth="1"/>
    <col min="14060" max="14060" width="21.7109375" style="2" customWidth="1"/>
    <col min="14061" max="14061" width="8.7109375" style="2" bestFit="1" customWidth="1"/>
    <col min="14062" max="14062" width="5.140625" style="2" customWidth="1"/>
    <col min="14063" max="14063" width="18" style="2" customWidth="1"/>
    <col min="14064" max="14064" width="8.28515625" style="2" customWidth="1"/>
    <col min="14065" max="14065" width="4.5703125" style="2" customWidth="1"/>
    <col min="14066" max="14066" width="3.5703125" style="2" customWidth="1"/>
    <col min="14067" max="14067" width="3.42578125" style="2" customWidth="1"/>
    <col min="14068" max="14068" width="9" style="2" bestFit="1" customWidth="1"/>
    <col min="14069" max="14069" width="3.140625" style="2" customWidth="1"/>
    <col min="14070" max="14070" width="8.7109375" style="2" bestFit="1" customWidth="1"/>
    <col min="14071" max="14071" width="3.85546875" style="2" customWidth="1"/>
    <col min="14072" max="14072" width="3.5703125" style="2" customWidth="1"/>
    <col min="14073" max="14073" width="5" style="2" customWidth="1"/>
    <col min="14074" max="14074" width="7.85546875" style="2" bestFit="1" customWidth="1"/>
    <col min="14075" max="14075" width="6.42578125" style="2" customWidth="1"/>
    <col min="14076" max="14076" width="6.5703125" style="2" bestFit="1" customWidth="1"/>
    <col min="14077" max="14077" width="9.5703125" style="2" bestFit="1" customWidth="1"/>
    <col min="14078" max="14078" width="10" style="2" customWidth="1"/>
    <col min="14079" max="14079" width="8.7109375" style="2" bestFit="1" customWidth="1"/>
    <col min="14080" max="14080" width="10.85546875" style="2" bestFit="1" customWidth="1"/>
    <col min="14081" max="14081" width="9.140625" style="2" bestFit="1" customWidth="1"/>
    <col min="14082" max="14082" width="6.140625" style="2" bestFit="1" customWidth="1"/>
    <col min="14083" max="14085" width="6.140625" style="2" customWidth="1"/>
    <col min="14086" max="14314" width="9.140625" style="2"/>
    <col min="14315" max="14315" width="5.42578125" style="2" customWidth="1"/>
    <col min="14316" max="14316" width="21.7109375" style="2" customWidth="1"/>
    <col min="14317" max="14317" width="8.7109375" style="2" bestFit="1" customWidth="1"/>
    <col min="14318" max="14318" width="5.140625" style="2" customWidth="1"/>
    <col min="14319" max="14319" width="18" style="2" customWidth="1"/>
    <col min="14320" max="14320" width="8.28515625" style="2" customWidth="1"/>
    <col min="14321" max="14321" width="4.5703125" style="2" customWidth="1"/>
    <col min="14322" max="14322" width="3.5703125" style="2" customWidth="1"/>
    <col min="14323" max="14323" width="3.42578125" style="2" customWidth="1"/>
    <col min="14324" max="14324" width="9" style="2" bestFit="1" customWidth="1"/>
    <col min="14325" max="14325" width="3.140625" style="2" customWidth="1"/>
    <col min="14326" max="14326" width="8.7109375" style="2" bestFit="1" customWidth="1"/>
    <col min="14327" max="14327" width="3.85546875" style="2" customWidth="1"/>
    <col min="14328" max="14328" width="3.5703125" style="2" customWidth="1"/>
    <col min="14329" max="14329" width="5" style="2" customWidth="1"/>
    <col min="14330" max="14330" width="7.85546875" style="2" bestFit="1" customWidth="1"/>
    <col min="14331" max="14331" width="6.42578125" style="2" customWidth="1"/>
    <col min="14332" max="14332" width="6.5703125" style="2" bestFit="1" customWidth="1"/>
    <col min="14333" max="14333" width="9.5703125" style="2" bestFit="1" customWidth="1"/>
    <col min="14334" max="14334" width="10" style="2" customWidth="1"/>
    <col min="14335" max="14335" width="8.7109375" style="2" bestFit="1" customWidth="1"/>
    <col min="14336" max="14336" width="10.85546875" style="2" bestFit="1" customWidth="1"/>
    <col min="14337" max="14337" width="9.140625" style="2" bestFit="1" customWidth="1"/>
    <col min="14338" max="14338" width="6.140625" style="2" bestFit="1" customWidth="1"/>
    <col min="14339" max="14341" width="6.140625" style="2" customWidth="1"/>
    <col min="14342" max="14570" width="9.140625" style="2"/>
    <col min="14571" max="14571" width="5.42578125" style="2" customWidth="1"/>
    <col min="14572" max="14572" width="21.7109375" style="2" customWidth="1"/>
    <col min="14573" max="14573" width="8.7109375" style="2" bestFit="1" customWidth="1"/>
    <col min="14574" max="14574" width="5.140625" style="2" customWidth="1"/>
    <col min="14575" max="14575" width="18" style="2" customWidth="1"/>
    <col min="14576" max="14576" width="8.28515625" style="2" customWidth="1"/>
    <col min="14577" max="14577" width="4.5703125" style="2" customWidth="1"/>
    <col min="14578" max="14578" width="3.5703125" style="2" customWidth="1"/>
    <col min="14579" max="14579" width="3.42578125" style="2" customWidth="1"/>
    <col min="14580" max="14580" width="9" style="2" bestFit="1" customWidth="1"/>
    <col min="14581" max="14581" width="3.140625" style="2" customWidth="1"/>
    <col min="14582" max="14582" width="8.7109375" style="2" bestFit="1" customWidth="1"/>
    <col min="14583" max="14583" width="3.85546875" style="2" customWidth="1"/>
    <col min="14584" max="14584" width="3.5703125" style="2" customWidth="1"/>
    <col min="14585" max="14585" width="5" style="2" customWidth="1"/>
    <col min="14586" max="14586" width="7.85546875" style="2" bestFit="1" customWidth="1"/>
    <col min="14587" max="14587" width="6.42578125" style="2" customWidth="1"/>
    <col min="14588" max="14588" width="6.5703125" style="2" bestFit="1" customWidth="1"/>
    <col min="14589" max="14589" width="9.5703125" style="2" bestFit="1" customWidth="1"/>
    <col min="14590" max="14590" width="10" style="2" customWidth="1"/>
    <col min="14591" max="14591" width="8.7109375" style="2" bestFit="1" customWidth="1"/>
    <col min="14592" max="14592" width="10.85546875" style="2" bestFit="1" customWidth="1"/>
    <col min="14593" max="14593" width="9.140625" style="2" bestFit="1" customWidth="1"/>
    <col min="14594" max="14594" width="6.140625" style="2" bestFit="1" customWidth="1"/>
    <col min="14595" max="14597" width="6.140625" style="2" customWidth="1"/>
    <col min="14598" max="14826" width="9.140625" style="2"/>
    <col min="14827" max="14827" width="5.42578125" style="2" customWidth="1"/>
    <col min="14828" max="14828" width="21.7109375" style="2" customWidth="1"/>
    <col min="14829" max="14829" width="8.7109375" style="2" bestFit="1" customWidth="1"/>
    <col min="14830" max="14830" width="5.140625" style="2" customWidth="1"/>
    <col min="14831" max="14831" width="18" style="2" customWidth="1"/>
    <col min="14832" max="14832" width="8.28515625" style="2" customWidth="1"/>
    <col min="14833" max="14833" width="4.5703125" style="2" customWidth="1"/>
    <col min="14834" max="14834" width="3.5703125" style="2" customWidth="1"/>
    <col min="14835" max="14835" width="3.42578125" style="2" customWidth="1"/>
    <col min="14836" max="14836" width="9" style="2" bestFit="1" customWidth="1"/>
    <col min="14837" max="14837" width="3.140625" style="2" customWidth="1"/>
    <col min="14838" max="14838" width="8.7109375" style="2" bestFit="1" customWidth="1"/>
    <col min="14839" max="14839" width="3.85546875" style="2" customWidth="1"/>
    <col min="14840" max="14840" width="3.5703125" style="2" customWidth="1"/>
    <col min="14841" max="14841" width="5" style="2" customWidth="1"/>
    <col min="14842" max="14842" width="7.85546875" style="2" bestFit="1" customWidth="1"/>
    <col min="14843" max="14843" width="6.42578125" style="2" customWidth="1"/>
    <col min="14844" max="14844" width="6.5703125" style="2" bestFit="1" customWidth="1"/>
    <col min="14845" max="14845" width="9.5703125" style="2" bestFit="1" customWidth="1"/>
    <col min="14846" max="14846" width="10" style="2" customWidth="1"/>
    <col min="14847" max="14847" width="8.7109375" style="2" bestFit="1" customWidth="1"/>
    <col min="14848" max="14848" width="10.85546875" style="2" bestFit="1" customWidth="1"/>
    <col min="14849" max="14849" width="9.140625" style="2" bestFit="1" customWidth="1"/>
    <col min="14850" max="14850" width="6.140625" style="2" bestFit="1" customWidth="1"/>
    <col min="14851" max="14853" width="6.140625" style="2" customWidth="1"/>
    <col min="14854" max="15082" width="9.140625" style="2"/>
    <col min="15083" max="15083" width="5.42578125" style="2" customWidth="1"/>
    <col min="15084" max="15084" width="21.7109375" style="2" customWidth="1"/>
    <col min="15085" max="15085" width="8.7109375" style="2" bestFit="1" customWidth="1"/>
    <col min="15086" max="15086" width="5.140625" style="2" customWidth="1"/>
    <col min="15087" max="15087" width="18" style="2" customWidth="1"/>
    <col min="15088" max="15088" width="8.28515625" style="2" customWidth="1"/>
    <col min="15089" max="15089" width="4.5703125" style="2" customWidth="1"/>
    <col min="15090" max="15090" width="3.5703125" style="2" customWidth="1"/>
    <col min="15091" max="15091" width="3.42578125" style="2" customWidth="1"/>
    <col min="15092" max="15092" width="9" style="2" bestFit="1" customWidth="1"/>
    <col min="15093" max="15093" width="3.140625" style="2" customWidth="1"/>
    <col min="15094" max="15094" width="8.7109375" style="2" bestFit="1" customWidth="1"/>
    <col min="15095" max="15095" width="3.85546875" style="2" customWidth="1"/>
    <col min="15096" max="15096" width="3.5703125" style="2" customWidth="1"/>
    <col min="15097" max="15097" width="5" style="2" customWidth="1"/>
    <col min="15098" max="15098" width="7.85546875" style="2" bestFit="1" customWidth="1"/>
    <col min="15099" max="15099" width="6.42578125" style="2" customWidth="1"/>
    <col min="15100" max="15100" width="6.5703125" style="2" bestFit="1" customWidth="1"/>
    <col min="15101" max="15101" width="9.5703125" style="2" bestFit="1" customWidth="1"/>
    <col min="15102" max="15102" width="10" style="2" customWidth="1"/>
    <col min="15103" max="15103" width="8.7109375" style="2" bestFit="1" customWidth="1"/>
    <col min="15104" max="15104" width="10.85546875" style="2" bestFit="1" customWidth="1"/>
    <col min="15105" max="15105" width="9.140625" style="2" bestFit="1" customWidth="1"/>
    <col min="15106" max="15106" width="6.140625" style="2" bestFit="1" customWidth="1"/>
    <col min="15107" max="15109" width="6.140625" style="2" customWidth="1"/>
    <col min="15110" max="15338" width="9.140625" style="2"/>
    <col min="15339" max="15339" width="5.42578125" style="2" customWidth="1"/>
    <col min="15340" max="15340" width="21.7109375" style="2" customWidth="1"/>
    <col min="15341" max="15341" width="8.7109375" style="2" bestFit="1" customWidth="1"/>
    <col min="15342" max="15342" width="5.140625" style="2" customWidth="1"/>
    <col min="15343" max="15343" width="18" style="2" customWidth="1"/>
    <col min="15344" max="15344" width="8.28515625" style="2" customWidth="1"/>
    <col min="15345" max="15345" width="4.5703125" style="2" customWidth="1"/>
    <col min="15346" max="15346" width="3.5703125" style="2" customWidth="1"/>
    <col min="15347" max="15347" width="3.42578125" style="2" customWidth="1"/>
    <col min="15348" max="15348" width="9" style="2" bestFit="1" customWidth="1"/>
    <col min="15349" max="15349" width="3.140625" style="2" customWidth="1"/>
    <col min="15350" max="15350" width="8.7109375" style="2" bestFit="1" customWidth="1"/>
    <col min="15351" max="15351" width="3.85546875" style="2" customWidth="1"/>
    <col min="15352" max="15352" width="3.5703125" style="2" customWidth="1"/>
    <col min="15353" max="15353" width="5" style="2" customWidth="1"/>
    <col min="15354" max="15354" width="7.85546875" style="2" bestFit="1" customWidth="1"/>
    <col min="15355" max="15355" width="6.42578125" style="2" customWidth="1"/>
    <col min="15356" max="15356" width="6.5703125" style="2" bestFit="1" customWidth="1"/>
    <col min="15357" max="15357" width="9.5703125" style="2" bestFit="1" customWidth="1"/>
    <col min="15358" max="15358" width="10" style="2" customWidth="1"/>
    <col min="15359" max="15359" width="8.7109375" style="2" bestFit="1" customWidth="1"/>
    <col min="15360" max="15360" width="10.85546875" style="2" bestFit="1" customWidth="1"/>
    <col min="15361" max="15361" width="9.140625" style="2" bestFit="1" customWidth="1"/>
    <col min="15362" max="15362" width="6.140625" style="2" bestFit="1" customWidth="1"/>
    <col min="15363" max="15365" width="6.140625" style="2" customWidth="1"/>
    <col min="15366" max="15594" width="9.140625" style="2"/>
    <col min="15595" max="15595" width="5.42578125" style="2" customWidth="1"/>
    <col min="15596" max="15596" width="21.7109375" style="2" customWidth="1"/>
    <col min="15597" max="15597" width="8.7109375" style="2" bestFit="1" customWidth="1"/>
    <col min="15598" max="15598" width="5.140625" style="2" customWidth="1"/>
    <col min="15599" max="15599" width="18" style="2" customWidth="1"/>
    <col min="15600" max="15600" width="8.28515625" style="2" customWidth="1"/>
    <col min="15601" max="15601" width="4.5703125" style="2" customWidth="1"/>
    <col min="15602" max="15602" width="3.5703125" style="2" customWidth="1"/>
    <col min="15603" max="15603" width="3.42578125" style="2" customWidth="1"/>
    <col min="15604" max="15604" width="9" style="2" bestFit="1" customWidth="1"/>
    <col min="15605" max="15605" width="3.140625" style="2" customWidth="1"/>
    <col min="15606" max="15606" width="8.7109375" style="2" bestFit="1" customWidth="1"/>
    <col min="15607" max="15607" width="3.85546875" style="2" customWidth="1"/>
    <col min="15608" max="15608" width="3.5703125" style="2" customWidth="1"/>
    <col min="15609" max="15609" width="5" style="2" customWidth="1"/>
    <col min="15610" max="15610" width="7.85546875" style="2" bestFit="1" customWidth="1"/>
    <col min="15611" max="15611" width="6.42578125" style="2" customWidth="1"/>
    <col min="15612" max="15612" width="6.5703125" style="2" bestFit="1" customWidth="1"/>
    <col min="15613" max="15613" width="9.5703125" style="2" bestFit="1" customWidth="1"/>
    <col min="15614" max="15614" width="10" style="2" customWidth="1"/>
    <col min="15615" max="15615" width="8.7109375" style="2" bestFit="1" customWidth="1"/>
    <col min="15616" max="15616" width="10.85546875" style="2" bestFit="1" customWidth="1"/>
    <col min="15617" max="15617" width="9.140625" style="2" bestFit="1" customWidth="1"/>
    <col min="15618" max="15618" width="6.140625" style="2" bestFit="1" customWidth="1"/>
    <col min="15619" max="15621" width="6.140625" style="2" customWidth="1"/>
    <col min="15622" max="15850" width="9.140625" style="2"/>
    <col min="15851" max="15851" width="5.42578125" style="2" customWidth="1"/>
    <col min="15852" max="15852" width="21.7109375" style="2" customWidth="1"/>
    <col min="15853" max="15853" width="8.7109375" style="2" bestFit="1" customWidth="1"/>
    <col min="15854" max="15854" width="5.140625" style="2" customWidth="1"/>
    <col min="15855" max="15855" width="18" style="2" customWidth="1"/>
    <col min="15856" max="15856" width="8.28515625" style="2" customWidth="1"/>
    <col min="15857" max="15857" width="4.5703125" style="2" customWidth="1"/>
    <col min="15858" max="15858" width="3.5703125" style="2" customWidth="1"/>
    <col min="15859" max="15859" width="3.42578125" style="2" customWidth="1"/>
    <col min="15860" max="15860" width="9" style="2" bestFit="1" customWidth="1"/>
    <col min="15861" max="15861" width="3.140625" style="2" customWidth="1"/>
    <col min="15862" max="15862" width="8.7109375" style="2" bestFit="1" customWidth="1"/>
    <col min="15863" max="15863" width="3.85546875" style="2" customWidth="1"/>
    <col min="15864" max="15864" width="3.5703125" style="2" customWidth="1"/>
    <col min="15865" max="15865" width="5" style="2" customWidth="1"/>
    <col min="15866" max="15866" width="7.85546875" style="2" bestFit="1" customWidth="1"/>
    <col min="15867" max="15867" width="6.42578125" style="2" customWidth="1"/>
    <col min="15868" max="15868" width="6.5703125" style="2" bestFit="1" customWidth="1"/>
    <col min="15869" max="15869" width="9.5703125" style="2" bestFit="1" customWidth="1"/>
    <col min="15870" max="15870" width="10" style="2" customWidth="1"/>
    <col min="15871" max="15871" width="8.7109375" style="2" bestFit="1" customWidth="1"/>
    <col min="15872" max="15872" width="10.85546875" style="2" bestFit="1" customWidth="1"/>
    <col min="15873" max="15873" width="9.140625" style="2" bestFit="1" customWidth="1"/>
    <col min="15874" max="15874" width="6.140625" style="2" bestFit="1" customWidth="1"/>
    <col min="15875" max="15877" width="6.140625" style="2" customWidth="1"/>
    <col min="15878" max="16106" width="9.140625" style="2"/>
    <col min="16107" max="16107" width="5.42578125" style="2" customWidth="1"/>
    <col min="16108" max="16108" width="21.7109375" style="2" customWidth="1"/>
    <col min="16109" max="16109" width="8.7109375" style="2" bestFit="1" customWidth="1"/>
    <col min="16110" max="16110" width="5.140625" style="2" customWidth="1"/>
    <col min="16111" max="16111" width="18" style="2" customWidth="1"/>
    <col min="16112" max="16112" width="8.28515625" style="2" customWidth="1"/>
    <col min="16113" max="16113" width="4.5703125" style="2" customWidth="1"/>
    <col min="16114" max="16114" width="3.5703125" style="2" customWidth="1"/>
    <col min="16115" max="16115" width="3.42578125" style="2" customWidth="1"/>
    <col min="16116" max="16116" width="9" style="2" bestFit="1" customWidth="1"/>
    <col min="16117" max="16117" width="3.140625" style="2" customWidth="1"/>
    <col min="16118" max="16118" width="8.7109375" style="2" bestFit="1" customWidth="1"/>
    <col min="16119" max="16119" width="3.85546875" style="2" customWidth="1"/>
    <col min="16120" max="16120" width="3.5703125" style="2" customWidth="1"/>
    <col min="16121" max="16121" width="5" style="2" customWidth="1"/>
    <col min="16122" max="16122" width="7.85546875" style="2" bestFit="1" customWidth="1"/>
    <col min="16123" max="16123" width="6.42578125" style="2" customWidth="1"/>
    <col min="16124" max="16124" width="6.5703125" style="2" bestFit="1" customWidth="1"/>
    <col min="16125" max="16125" width="9.5703125" style="2" bestFit="1" customWidth="1"/>
    <col min="16126" max="16126" width="10" style="2" customWidth="1"/>
    <col min="16127" max="16127" width="8.7109375" style="2" bestFit="1" customWidth="1"/>
    <col min="16128" max="16128" width="10.85546875" style="2" bestFit="1" customWidth="1"/>
    <col min="16129" max="16129" width="9.140625" style="2" bestFit="1" customWidth="1"/>
    <col min="16130" max="16130" width="6.140625" style="2" bestFit="1" customWidth="1"/>
    <col min="16131" max="16133" width="6.140625" style="2" customWidth="1"/>
    <col min="16134" max="16384" width="9.140625" style="2"/>
  </cols>
  <sheetData>
    <row r="1" spans="1:13" x14ac:dyDescent="0.2">
      <c r="A1" s="1"/>
      <c r="I1" s="4"/>
    </row>
    <row r="2" spans="1:13" x14ac:dyDescent="0.2">
      <c r="B2" s="199" t="s">
        <v>0</v>
      </c>
      <c r="C2" s="199"/>
      <c r="D2" s="199"/>
      <c r="E2" s="199"/>
      <c r="F2" s="199"/>
      <c r="G2" s="199"/>
      <c r="H2" s="8"/>
      <c r="I2" s="11"/>
      <c r="J2" s="12"/>
      <c r="K2" s="11"/>
      <c r="L2" s="11"/>
      <c r="M2" s="11"/>
    </row>
    <row r="3" spans="1:13" ht="18.75" customHeight="1" x14ac:dyDescent="0.2">
      <c r="B3" s="199" t="s">
        <v>1</v>
      </c>
      <c r="C3" s="199"/>
      <c r="D3" s="199"/>
      <c r="E3" s="203" t="s">
        <v>384</v>
      </c>
      <c r="F3" s="203"/>
      <c r="G3" s="203"/>
      <c r="H3" s="203"/>
      <c r="I3" s="203"/>
      <c r="J3" s="203"/>
      <c r="K3" s="203"/>
      <c r="L3" s="11"/>
      <c r="M3" s="11"/>
    </row>
    <row r="4" spans="1:13" ht="18.75" customHeight="1" x14ac:dyDescent="0.2">
      <c r="B4" s="200" t="s">
        <v>3</v>
      </c>
      <c r="C4" s="200"/>
      <c r="D4" s="200"/>
      <c r="E4" s="203"/>
      <c r="F4" s="203"/>
      <c r="G4" s="203"/>
      <c r="H4" s="203"/>
      <c r="I4" s="203"/>
      <c r="J4" s="203"/>
      <c r="K4" s="203"/>
      <c r="L4" s="11"/>
      <c r="M4" s="11"/>
    </row>
    <row r="5" spans="1:13" x14ac:dyDescent="0.2">
      <c r="A5" s="1"/>
      <c r="C5" s="8"/>
      <c r="D5" s="8"/>
      <c r="E5" s="8"/>
      <c r="F5" s="8"/>
      <c r="G5" s="17"/>
      <c r="H5" s="8"/>
      <c r="I5" s="11"/>
      <c r="J5" s="12"/>
      <c r="K5" s="11"/>
      <c r="L5" s="11"/>
      <c r="M5" s="11"/>
    </row>
    <row r="6" spans="1:13" s="8" customFormat="1" ht="11.25" customHeight="1" x14ac:dyDescent="0.2">
      <c r="A6" s="19"/>
      <c r="B6" s="20"/>
      <c r="C6" s="20"/>
      <c r="D6" s="205" t="s">
        <v>8</v>
      </c>
      <c r="E6" s="21" t="s">
        <v>9</v>
      </c>
      <c r="F6" s="207" t="s">
        <v>10</v>
      </c>
      <c r="G6" s="208"/>
      <c r="H6" s="208"/>
      <c r="I6" s="208"/>
      <c r="J6" s="208"/>
      <c r="K6" s="23"/>
      <c r="L6" s="28"/>
      <c r="M6" s="28"/>
    </row>
    <row r="7" spans="1:13" s="8" customFormat="1" ht="11.25" x14ac:dyDescent="0.2">
      <c r="A7" s="30"/>
      <c r="B7" s="31"/>
      <c r="C7" s="32" t="s">
        <v>16</v>
      </c>
      <c r="D7" s="206"/>
      <c r="E7" s="33" t="s">
        <v>17</v>
      </c>
      <c r="F7" s="31"/>
      <c r="G7" s="34"/>
      <c r="H7" s="35" t="s">
        <v>18</v>
      </c>
      <c r="I7" s="31" t="s">
        <v>12</v>
      </c>
      <c r="J7" s="36" t="s">
        <v>19</v>
      </c>
      <c r="K7" s="31" t="s">
        <v>26</v>
      </c>
      <c r="L7" s="28"/>
      <c r="M7" s="28"/>
    </row>
    <row r="8" spans="1:13" s="8" customFormat="1" ht="11.25" x14ac:dyDescent="0.2">
      <c r="A8" s="30" t="s">
        <v>27</v>
      </c>
      <c r="B8" s="31" t="s">
        <v>28</v>
      </c>
      <c r="C8" s="31" t="s">
        <v>29</v>
      </c>
      <c r="D8" s="206"/>
      <c r="E8" s="35" t="s">
        <v>30</v>
      </c>
      <c r="F8" s="40" t="s">
        <v>31</v>
      </c>
      <c r="G8" s="41" t="s">
        <v>32</v>
      </c>
      <c r="H8" s="35" t="s">
        <v>27</v>
      </c>
      <c r="I8" s="31" t="s">
        <v>21</v>
      </c>
      <c r="J8" s="36" t="s">
        <v>29</v>
      </c>
      <c r="K8" s="31" t="s">
        <v>39</v>
      </c>
      <c r="L8" s="28"/>
      <c r="M8" s="28"/>
    </row>
    <row r="9" spans="1:13" s="8" customFormat="1" ht="11.25" x14ac:dyDescent="0.2">
      <c r="A9" s="30" t="s">
        <v>40</v>
      </c>
      <c r="B9" s="31"/>
      <c r="C9" s="31" t="s">
        <v>41</v>
      </c>
      <c r="D9" s="206"/>
      <c r="E9" s="42" t="s">
        <v>42</v>
      </c>
      <c r="F9" s="40" t="s">
        <v>43</v>
      </c>
      <c r="G9" s="41" t="s">
        <v>27</v>
      </c>
      <c r="H9" s="35" t="s">
        <v>44</v>
      </c>
      <c r="I9" s="31" t="s">
        <v>45</v>
      </c>
      <c r="J9" s="36" t="s">
        <v>46</v>
      </c>
      <c r="K9" s="31"/>
      <c r="L9" s="28"/>
      <c r="M9" s="28"/>
    </row>
    <row r="10" spans="1:13" s="8" customFormat="1" ht="11.25" x14ac:dyDescent="0.2">
      <c r="A10" s="30"/>
      <c r="B10" s="31"/>
      <c r="C10" s="31" t="s">
        <v>52</v>
      </c>
      <c r="D10" s="206"/>
      <c r="E10" s="42" t="s">
        <v>53</v>
      </c>
      <c r="F10" s="40" t="s">
        <v>54</v>
      </c>
      <c r="G10" s="41" t="s">
        <v>36</v>
      </c>
      <c r="H10" s="35" t="s">
        <v>55</v>
      </c>
      <c r="I10" s="31" t="s">
        <v>56</v>
      </c>
      <c r="J10" s="36" t="s">
        <v>57</v>
      </c>
      <c r="K10" s="31"/>
      <c r="L10" s="28"/>
      <c r="M10" s="28"/>
    </row>
    <row r="11" spans="1:13" s="8" customFormat="1" ht="11.25" customHeight="1" x14ac:dyDescent="0.2">
      <c r="A11" s="44"/>
      <c r="B11" s="45"/>
      <c r="C11" s="45"/>
      <c r="D11" s="46"/>
      <c r="E11" s="46" t="s">
        <v>62</v>
      </c>
      <c r="F11" s="47" t="s">
        <v>63</v>
      </c>
      <c r="G11" s="48"/>
      <c r="H11" s="49"/>
      <c r="I11" s="45"/>
      <c r="J11" s="50" t="s">
        <v>36</v>
      </c>
      <c r="K11" s="45"/>
      <c r="L11" s="28"/>
      <c r="M11" s="28"/>
    </row>
    <row r="12" spans="1:13" x14ac:dyDescent="0.2">
      <c r="A12" s="54">
        <v>1</v>
      </c>
      <c r="B12" s="55">
        <v>2</v>
      </c>
      <c r="C12" s="55">
        <v>3</v>
      </c>
      <c r="D12" s="55">
        <v>4</v>
      </c>
      <c r="E12" s="55">
        <v>5</v>
      </c>
      <c r="F12" s="55"/>
      <c r="G12" s="56">
        <v>7</v>
      </c>
      <c r="H12" s="55">
        <v>8</v>
      </c>
      <c r="I12" s="55">
        <v>9</v>
      </c>
      <c r="J12" s="57">
        <v>10</v>
      </c>
      <c r="K12" s="55">
        <v>24</v>
      </c>
      <c r="L12" s="61"/>
      <c r="M12" s="61"/>
    </row>
    <row r="13" spans="1:13" s="8" customFormat="1" ht="12" x14ac:dyDescent="0.2">
      <c r="A13" s="62" t="s">
        <v>66</v>
      </c>
      <c r="B13" s="63" t="s">
        <v>67</v>
      </c>
      <c r="C13" s="64"/>
      <c r="D13" s="64"/>
      <c r="E13" s="64"/>
      <c r="F13" s="64"/>
      <c r="G13" s="65"/>
      <c r="H13" s="64"/>
      <c r="I13" s="60"/>
      <c r="J13" s="66"/>
      <c r="K13" s="60"/>
      <c r="L13" s="28"/>
      <c r="M13" s="28"/>
    </row>
    <row r="14" spans="1:13" s="8" customFormat="1" ht="16.5" customHeight="1" x14ac:dyDescent="0.2">
      <c r="A14" s="87">
        <v>1</v>
      </c>
      <c r="B14" s="88" t="s">
        <v>208</v>
      </c>
      <c r="C14" s="89" t="s">
        <v>209</v>
      </c>
      <c r="D14" s="90" t="s">
        <v>69</v>
      </c>
      <c r="E14" s="91" t="s">
        <v>186</v>
      </c>
      <c r="F14" s="92" t="s">
        <v>78</v>
      </c>
      <c r="G14" s="93">
        <v>2.67</v>
      </c>
      <c r="H14" s="94"/>
      <c r="I14" s="90"/>
      <c r="J14" s="95">
        <v>42826</v>
      </c>
      <c r="K14" s="102"/>
      <c r="L14" s="103"/>
      <c r="M14" s="103"/>
    </row>
    <row r="15" spans="1:13" s="8" customFormat="1" ht="16.5" customHeight="1" x14ac:dyDescent="0.2">
      <c r="A15" s="87">
        <v>2</v>
      </c>
      <c r="B15" s="88" t="s">
        <v>106</v>
      </c>
      <c r="C15" s="89" t="s">
        <v>107</v>
      </c>
      <c r="D15" s="90" t="s">
        <v>69</v>
      </c>
      <c r="E15" s="91" t="s">
        <v>89</v>
      </c>
      <c r="F15" s="92" t="s">
        <v>78</v>
      </c>
      <c r="G15" s="93">
        <v>3.99</v>
      </c>
      <c r="H15" s="94"/>
      <c r="I15" s="90"/>
      <c r="J15" s="95" t="s">
        <v>108</v>
      </c>
      <c r="K15" s="102"/>
      <c r="L15" s="103"/>
      <c r="M15" s="103"/>
    </row>
    <row r="16" spans="1:13" s="8" customFormat="1" ht="16.5" customHeight="1" x14ac:dyDescent="0.2">
      <c r="A16" s="87">
        <v>3</v>
      </c>
      <c r="B16" s="88" t="s">
        <v>220</v>
      </c>
      <c r="C16" s="89" t="s">
        <v>221</v>
      </c>
      <c r="D16" s="90" t="s">
        <v>69</v>
      </c>
      <c r="E16" s="91" t="s">
        <v>147</v>
      </c>
      <c r="F16" s="92" t="s">
        <v>78</v>
      </c>
      <c r="G16" s="93">
        <v>2.67</v>
      </c>
      <c r="H16" s="94"/>
      <c r="I16" s="90"/>
      <c r="J16" s="95" t="s">
        <v>108</v>
      </c>
      <c r="K16" s="102" t="s">
        <v>117</v>
      </c>
      <c r="L16" s="103"/>
      <c r="M16" s="103"/>
    </row>
    <row r="17" spans="1:13" s="8" customFormat="1" ht="16.5" customHeight="1" x14ac:dyDescent="0.2">
      <c r="A17" s="87">
        <v>4</v>
      </c>
      <c r="B17" s="88" t="s">
        <v>229</v>
      </c>
      <c r="C17" s="89">
        <v>32424</v>
      </c>
      <c r="D17" s="90" t="s">
        <v>69</v>
      </c>
      <c r="E17" s="91" t="s">
        <v>156</v>
      </c>
      <c r="F17" s="92" t="s">
        <v>78</v>
      </c>
      <c r="G17" s="93">
        <v>2.67</v>
      </c>
      <c r="H17" s="94"/>
      <c r="I17" s="90"/>
      <c r="J17" s="95" t="s">
        <v>108</v>
      </c>
      <c r="K17" s="102"/>
      <c r="L17" s="103"/>
      <c r="M17" s="103"/>
    </row>
    <row r="18" spans="1:13" s="8" customFormat="1" ht="16.5" customHeight="1" x14ac:dyDescent="0.2">
      <c r="A18" s="87">
        <v>5</v>
      </c>
      <c r="B18" s="88" t="s">
        <v>296</v>
      </c>
      <c r="C18" s="89">
        <v>32788</v>
      </c>
      <c r="D18" s="90" t="s">
        <v>69</v>
      </c>
      <c r="E18" s="91" t="s">
        <v>171</v>
      </c>
      <c r="F18" s="92" t="s">
        <v>78</v>
      </c>
      <c r="G18" s="93">
        <v>2.67</v>
      </c>
      <c r="H18" s="94"/>
      <c r="I18" s="90"/>
      <c r="J18" s="95" t="s">
        <v>108</v>
      </c>
      <c r="K18" s="102"/>
      <c r="L18" s="103"/>
      <c r="M18" s="103"/>
    </row>
    <row r="19" spans="1:13" s="8" customFormat="1" ht="16.5" customHeight="1" x14ac:dyDescent="0.2">
      <c r="A19" s="87">
        <v>6</v>
      </c>
      <c r="B19" s="88" t="s">
        <v>301</v>
      </c>
      <c r="C19" s="89" t="s">
        <v>302</v>
      </c>
      <c r="D19" s="90" t="s">
        <v>69</v>
      </c>
      <c r="E19" s="91" t="s">
        <v>149</v>
      </c>
      <c r="F19" s="92" t="s">
        <v>78</v>
      </c>
      <c r="G19" s="93">
        <v>3.99</v>
      </c>
      <c r="H19" s="94"/>
      <c r="I19" s="90"/>
      <c r="J19" s="95" t="s">
        <v>108</v>
      </c>
      <c r="K19" s="102"/>
      <c r="L19" s="103"/>
      <c r="M19" s="103"/>
    </row>
    <row r="20" spans="1:13" s="8" customFormat="1" ht="16.5" customHeight="1" x14ac:dyDescent="0.2">
      <c r="A20" s="87">
        <v>7</v>
      </c>
      <c r="B20" s="88" t="s">
        <v>320</v>
      </c>
      <c r="C20" s="89" t="s">
        <v>321</v>
      </c>
      <c r="D20" s="90" t="s">
        <v>101</v>
      </c>
      <c r="E20" s="91" t="s">
        <v>161</v>
      </c>
      <c r="F20" s="92" t="s">
        <v>78</v>
      </c>
      <c r="G20" s="93">
        <v>2.67</v>
      </c>
      <c r="H20" s="94"/>
      <c r="I20" s="90"/>
      <c r="J20" s="95" t="s">
        <v>108</v>
      </c>
      <c r="K20" s="102"/>
      <c r="L20" s="103"/>
      <c r="M20" s="103"/>
    </row>
    <row r="21" spans="1:13" s="8" customFormat="1" ht="16.5" customHeight="1" x14ac:dyDescent="0.2">
      <c r="A21" s="87">
        <v>8</v>
      </c>
      <c r="B21" s="88" t="s">
        <v>159</v>
      </c>
      <c r="C21" s="89" t="s">
        <v>160</v>
      </c>
      <c r="D21" s="90" t="s">
        <v>69</v>
      </c>
      <c r="E21" s="91" t="s">
        <v>161</v>
      </c>
      <c r="F21" s="92" t="s">
        <v>78</v>
      </c>
      <c r="G21" s="93">
        <v>3</v>
      </c>
      <c r="H21" s="94"/>
      <c r="I21" s="90"/>
      <c r="J21" s="95" t="s">
        <v>162</v>
      </c>
      <c r="K21" s="102"/>
      <c r="L21" s="103"/>
      <c r="M21" s="103"/>
    </row>
    <row r="22" spans="1:13" s="8" customFormat="1" ht="16.5" customHeight="1" x14ac:dyDescent="0.2">
      <c r="A22" s="87">
        <v>9</v>
      </c>
      <c r="B22" s="88" t="s">
        <v>173</v>
      </c>
      <c r="C22" s="89">
        <v>30590</v>
      </c>
      <c r="D22" s="90" t="s">
        <v>69</v>
      </c>
      <c r="E22" s="91" t="s">
        <v>156</v>
      </c>
      <c r="F22" s="92" t="s">
        <v>78</v>
      </c>
      <c r="G22" s="93">
        <v>3.66</v>
      </c>
      <c r="H22" s="94"/>
      <c r="I22" s="90"/>
      <c r="J22" s="95" t="s">
        <v>162</v>
      </c>
      <c r="K22" s="102"/>
      <c r="L22" s="103"/>
      <c r="M22" s="103"/>
    </row>
    <row r="23" spans="1:13" s="8" customFormat="1" ht="16.5" customHeight="1" x14ac:dyDescent="0.2">
      <c r="A23" s="87">
        <v>10</v>
      </c>
      <c r="B23" s="88" t="s">
        <v>251</v>
      </c>
      <c r="C23" s="89" t="s">
        <v>252</v>
      </c>
      <c r="D23" s="90" t="s">
        <v>69</v>
      </c>
      <c r="E23" s="91" t="s">
        <v>140</v>
      </c>
      <c r="F23" s="92" t="s">
        <v>78</v>
      </c>
      <c r="G23" s="93">
        <v>3.66</v>
      </c>
      <c r="H23" s="94"/>
      <c r="I23" s="90"/>
      <c r="J23" s="95" t="s">
        <v>162</v>
      </c>
      <c r="K23" s="102"/>
      <c r="L23" s="103"/>
      <c r="M23" s="103"/>
    </row>
    <row r="24" spans="1:13" s="8" customFormat="1" ht="16.5" customHeight="1" x14ac:dyDescent="0.2">
      <c r="A24" s="87">
        <v>11</v>
      </c>
      <c r="B24" s="88" t="s">
        <v>115</v>
      </c>
      <c r="C24" s="89" t="s">
        <v>107</v>
      </c>
      <c r="D24" s="90" t="s">
        <v>69</v>
      </c>
      <c r="E24" s="91" t="s">
        <v>89</v>
      </c>
      <c r="F24" s="92" t="s">
        <v>78</v>
      </c>
      <c r="G24" s="93">
        <v>3.66</v>
      </c>
      <c r="H24" s="94"/>
      <c r="I24" s="90"/>
      <c r="J24" s="95" t="s">
        <v>116</v>
      </c>
      <c r="K24" s="102" t="s">
        <v>117</v>
      </c>
      <c r="L24" s="103"/>
      <c r="M24" s="103"/>
    </row>
    <row r="25" spans="1:13" s="8" customFormat="1" ht="16.5" customHeight="1" x14ac:dyDescent="0.2">
      <c r="A25" s="87">
        <v>12</v>
      </c>
      <c r="B25" s="88" t="s">
        <v>133</v>
      </c>
      <c r="C25" s="89" t="s">
        <v>134</v>
      </c>
      <c r="D25" s="90" t="s">
        <v>101</v>
      </c>
      <c r="E25" s="91" t="s">
        <v>129</v>
      </c>
      <c r="F25" s="92" t="s">
        <v>130</v>
      </c>
      <c r="G25" s="93">
        <v>2.86</v>
      </c>
      <c r="H25" s="94"/>
      <c r="I25" s="90"/>
      <c r="J25" s="95" t="s">
        <v>116</v>
      </c>
      <c r="K25" s="102"/>
      <c r="L25" s="103"/>
      <c r="M25" s="103"/>
    </row>
    <row r="26" spans="1:13" s="8" customFormat="1" ht="16.5" customHeight="1" x14ac:dyDescent="0.2">
      <c r="A26" s="87">
        <v>13</v>
      </c>
      <c r="B26" s="88" t="s">
        <v>242</v>
      </c>
      <c r="C26" s="89" t="s">
        <v>243</v>
      </c>
      <c r="D26" s="90" t="s">
        <v>69</v>
      </c>
      <c r="E26" s="91" t="s">
        <v>156</v>
      </c>
      <c r="F26" s="92" t="s">
        <v>78</v>
      </c>
      <c r="G26" s="93">
        <v>3.33</v>
      </c>
      <c r="H26" s="94"/>
      <c r="I26" s="90"/>
      <c r="J26" s="95" t="s">
        <v>116</v>
      </c>
      <c r="K26" s="102"/>
      <c r="L26" s="103"/>
      <c r="M26" s="103"/>
    </row>
    <row r="27" spans="1:13" s="8" customFormat="1" ht="16.5" customHeight="1" x14ac:dyDescent="0.2">
      <c r="A27" s="87">
        <v>14</v>
      </c>
      <c r="B27" s="88" t="s">
        <v>311</v>
      </c>
      <c r="C27" s="89" t="s">
        <v>312</v>
      </c>
      <c r="D27" s="90" t="s">
        <v>69</v>
      </c>
      <c r="E27" s="91" t="s">
        <v>140</v>
      </c>
      <c r="F27" s="92" t="s">
        <v>78</v>
      </c>
      <c r="G27" s="93">
        <v>3.99</v>
      </c>
      <c r="H27" s="94"/>
      <c r="I27" s="90"/>
      <c r="J27" s="95" t="s">
        <v>116</v>
      </c>
      <c r="K27" s="102"/>
      <c r="L27" s="103"/>
      <c r="M27" s="103"/>
    </row>
    <row r="28" spans="1:13" s="8" customFormat="1" ht="16.5" customHeight="1" x14ac:dyDescent="0.2">
      <c r="A28" s="87">
        <v>15</v>
      </c>
      <c r="B28" s="88" t="s">
        <v>315</v>
      </c>
      <c r="C28" s="89" t="s">
        <v>316</v>
      </c>
      <c r="D28" s="90" t="s">
        <v>101</v>
      </c>
      <c r="E28" s="91" t="s">
        <v>140</v>
      </c>
      <c r="F28" s="92" t="s">
        <v>78</v>
      </c>
      <c r="G28" s="93">
        <v>3.99</v>
      </c>
      <c r="H28" s="94"/>
      <c r="I28" s="90"/>
      <c r="J28" s="95" t="s">
        <v>116</v>
      </c>
      <c r="K28" s="102"/>
      <c r="L28" s="103"/>
      <c r="M28" s="103"/>
    </row>
    <row r="29" spans="1:13" s="8" customFormat="1" ht="16.5" customHeight="1" x14ac:dyDescent="0.2">
      <c r="A29" s="87">
        <v>16</v>
      </c>
      <c r="B29" s="88" t="s">
        <v>355</v>
      </c>
      <c r="C29" s="89" t="s">
        <v>356</v>
      </c>
      <c r="D29" s="90" t="s">
        <v>101</v>
      </c>
      <c r="E29" s="91" t="s">
        <v>129</v>
      </c>
      <c r="F29" s="104" t="s">
        <v>357</v>
      </c>
      <c r="G29" s="93">
        <v>2.66</v>
      </c>
      <c r="H29" s="94"/>
      <c r="I29" s="90"/>
      <c r="J29" s="95" t="s">
        <v>116</v>
      </c>
      <c r="K29" s="102"/>
      <c r="L29" s="103"/>
      <c r="M29" s="103"/>
    </row>
    <row r="30" spans="1:13" s="8" customFormat="1" ht="16.5" customHeight="1" x14ac:dyDescent="0.2">
      <c r="A30" s="87">
        <v>17</v>
      </c>
      <c r="B30" s="88" t="s">
        <v>322</v>
      </c>
      <c r="C30" s="89" t="s">
        <v>323</v>
      </c>
      <c r="D30" s="90" t="s">
        <v>69</v>
      </c>
      <c r="E30" s="91" t="s">
        <v>147</v>
      </c>
      <c r="F30" s="92" t="s">
        <v>78</v>
      </c>
      <c r="G30" s="93">
        <v>4.6500000000000004</v>
      </c>
      <c r="H30" s="94"/>
      <c r="I30" s="90"/>
      <c r="J30" s="95" t="s">
        <v>324</v>
      </c>
      <c r="K30" s="102"/>
      <c r="L30" s="103"/>
      <c r="M30" s="103"/>
    </row>
    <row r="31" spans="1:13" s="8" customFormat="1" ht="16.5" customHeight="1" x14ac:dyDescent="0.2">
      <c r="A31" s="87">
        <v>18</v>
      </c>
      <c r="B31" s="88" t="s">
        <v>342</v>
      </c>
      <c r="C31" s="89">
        <v>25610</v>
      </c>
      <c r="D31" s="90" t="s">
        <v>69</v>
      </c>
      <c r="E31" s="91" t="s">
        <v>186</v>
      </c>
      <c r="F31" s="92" t="s">
        <v>71</v>
      </c>
      <c r="G31" s="93">
        <v>5.0199999999999996</v>
      </c>
      <c r="H31" s="94"/>
      <c r="I31" s="90"/>
      <c r="J31" s="95" t="s">
        <v>324</v>
      </c>
      <c r="K31" s="102"/>
      <c r="L31" s="103"/>
      <c r="M31" s="103"/>
    </row>
    <row r="32" spans="1:13" s="8" customFormat="1" ht="16.5" customHeight="1" x14ac:dyDescent="0.2">
      <c r="A32" s="87">
        <v>19</v>
      </c>
      <c r="B32" s="88" t="s">
        <v>253</v>
      </c>
      <c r="C32" s="89" t="s">
        <v>254</v>
      </c>
      <c r="D32" s="90" t="s">
        <v>101</v>
      </c>
      <c r="E32" s="91" t="s">
        <v>168</v>
      </c>
      <c r="F32" s="92" t="s">
        <v>78</v>
      </c>
      <c r="G32" s="93">
        <v>3.33</v>
      </c>
      <c r="H32" s="94"/>
      <c r="I32" s="90"/>
      <c r="J32" s="95" t="s">
        <v>255</v>
      </c>
      <c r="K32" s="102"/>
      <c r="L32" s="103"/>
      <c r="M32" s="103"/>
    </row>
    <row r="33" spans="1:13" s="8" customFormat="1" ht="16.5" customHeight="1" x14ac:dyDescent="0.2">
      <c r="A33" s="87">
        <v>20</v>
      </c>
      <c r="B33" s="88" t="s">
        <v>275</v>
      </c>
      <c r="C33" s="89" t="s">
        <v>276</v>
      </c>
      <c r="D33" s="90" t="s">
        <v>101</v>
      </c>
      <c r="E33" s="91" t="s">
        <v>168</v>
      </c>
      <c r="F33" s="92" t="s">
        <v>78</v>
      </c>
      <c r="G33" s="93">
        <v>3.66</v>
      </c>
      <c r="H33" s="94"/>
      <c r="I33" s="90"/>
      <c r="J33" s="95" t="s">
        <v>255</v>
      </c>
      <c r="K33" s="102"/>
      <c r="L33" s="103"/>
      <c r="M33" s="103"/>
    </row>
    <row r="34" spans="1:13" s="8" customFormat="1" ht="16.5" customHeight="1" x14ac:dyDescent="0.2">
      <c r="A34" s="87">
        <v>21</v>
      </c>
      <c r="B34" s="88" t="s">
        <v>313</v>
      </c>
      <c r="C34" s="89" t="s">
        <v>314</v>
      </c>
      <c r="D34" s="90" t="s">
        <v>101</v>
      </c>
      <c r="E34" s="91" t="s">
        <v>168</v>
      </c>
      <c r="F34" s="92" t="s">
        <v>78</v>
      </c>
      <c r="G34" s="93">
        <v>3.33</v>
      </c>
      <c r="H34" s="94"/>
      <c r="I34" s="90"/>
      <c r="J34" s="95" t="s">
        <v>255</v>
      </c>
      <c r="K34" s="102"/>
      <c r="L34" s="103"/>
      <c r="M34" s="103"/>
    </row>
    <row r="35" spans="1:13" s="8" customFormat="1" ht="16.5" customHeight="1" x14ac:dyDescent="0.2">
      <c r="A35" s="87">
        <v>22</v>
      </c>
      <c r="B35" s="88" t="s">
        <v>112</v>
      </c>
      <c r="C35" s="89">
        <v>29075</v>
      </c>
      <c r="D35" s="90" t="s">
        <v>101</v>
      </c>
      <c r="E35" s="91" t="s">
        <v>84</v>
      </c>
      <c r="F35" s="92" t="s">
        <v>78</v>
      </c>
      <c r="G35" s="93">
        <v>3.99</v>
      </c>
      <c r="H35" s="94"/>
      <c r="I35" s="90"/>
      <c r="J35" s="95" t="s">
        <v>113</v>
      </c>
      <c r="K35" s="102"/>
      <c r="L35" s="103"/>
      <c r="M35" s="103"/>
    </row>
    <row r="36" spans="1:13" s="8" customFormat="1" ht="16.5" customHeight="1" x14ac:dyDescent="0.2">
      <c r="A36" s="87">
        <v>23</v>
      </c>
      <c r="B36" s="88" t="s">
        <v>164</v>
      </c>
      <c r="C36" s="89" t="s">
        <v>165</v>
      </c>
      <c r="D36" s="90" t="s">
        <v>69</v>
      </c>
      <c r="E36" s="91" t="s">
        <v>166</v>
      </c>
      <c r="F36" s="92" t="s">
        <v>78</v>
      </c>
      <c r="G36" s="93">
        <v>3</v>
      </c>
      <c r="H36" s="94"/>
      <c r="I36" s="90"/>
      <c r="J36" s="95" t="s">
        <v>113</v>
      </c>
      <c r="K36" s="102"/>
      <c r="L36" s="103"/>
      <c r="M36" s="103"/>
    </row>
    <row r="37" spans="1:13" s="8" customFormat="1" ht="16.5" customHeight="1" x14ac:dyDescent="0.2">
      <c r="A37" s="87">
        <v>24</v>
      </c>
      <c r="B37" s="88" t="s">
        <v>205</v>
      </c>
      <c r="C37" s="89">
        <v>31908</v>
      </c>
      <c r="D37" s="90" t="s">
        <v>69</v>
      </c>
      <c r="E37" s="91" t="s">
        <v>149</v>
      </c>
      <c r="F37" s="92" t="s">
        <v>78</v>
      </c>
      <c r="G37" s="93">
        <v>3</v>
      </c>
      <c r="H37" s="94"/>
      <c r="I37" s="90"/>
      <c r="J37" s="95" t="s">
        <v>113</v>
      </c>
      <c r="K37" s="102"/>
      <c r="L37" s="103"/>
      <c r="M37" s="103"/>
    </row>
    <row r="38" spans="1:13" s="8" customFormat="1" ht="16.5" customHeight="1" x14ac:dyDescent="0.2">
      <c r="A38" s="87">
        <v>25</v>
      </c>
      <c r="B38" s="88" t="s">
        <v>293</v>
      </c>
      <c r="C38" s="89" t="s">
        <v>294</v>
      </c>
      <c r="D38" s="90" t="s">
        <v>69</v>
      </c>
      <c r="E38" s="91" t="s">
        <v>140</v>
      </c>
      <c r="F38" s="92" t="s">
        <v>78</v>
      </c>
      <c r="G38" s="93">
        <v>3.66</v>
      </c>
      <c r="H38" s="94"/>
      <c r="I38" s="90"/>
      <c r="J38" s="95" t="s">
        <v>113</v>
      </c>
      <c r="K38" s="102"/>
      <c r="L38" s="103"/>
      <c r="M38" s="103"/>
    </row>
    <row r="39" spans="1:13" s="8" customFormat="1" ht="16.5" customHeight="1" x14ac:dyDescent="0.2">
      <c r="A39" s="87">
        <v>26</v>
      </c>
      <c r="B39" s="88" t="s">
        <v>297</v>
      </c>
      <c r="C39" s="89">
        <v>30322</v>
      </c>
      <c r="D39" s="90" t="s">
        <v>69</v>
      </c>
      <c r="E39" s="91" t="s">
        <v>171</v>
      </c>
      <c r="F39" s="92" t="s">
        <v>78</v>
      </c>
      <c r="G39" s="93">
        <v>3</v>
      </c>
      <c r="H39" s="94"/>
      <c r="I39" s="90"/>
      <c r="J39" s="95" t="s">
        <v>113</v>
      </c>
      <c r="K39" s="102"/>
      <c r="L39" s="103"/>
      <c r="M39" s="103"/>
    </row>
    <row r="40" spans="1:13" s="8" customFormat="1" ht="16.5" customHeight="1" x14ac:dyDescent="0.2">
      <c r="A40" s="87">
        <v>27</v>
      </c>
      <c r="B40" s="88" t="s">
        <v>265</v>
      </c>
      <c r="C40" s="89">
        <v>29440</v>
      </c>
      <c r="D40" s="90" t="s">
        <v>69</v>
      </c>
      <c r="E40" s="91" t="s">
        <v>143</v>
      </c>
      <c r="F40" s="92" t="s">
        <v>78</v>
      </c>
      <c r="G40" s="93">
        <v>3.66</v>
      </c>
      <c r="H40" s="94"/>
      <c r="I40" s="90"/>
      <c r="J40" s="95" t="s">
        <v>266</v>
      </c>
      <c r="K40" s="102"/>
      <c r="L40" s="103"/>
      <c r="M40" s="103"/>
    </row>
    <row r="41" spans="1:13" s="8" customFormat="1" ht="16.5" customHeight="1" x14ac:dyDescent="0.2">
      <c r="A41" s="87">
        <v>28</v>
      </c>
      <c r="B41" s="88" t="s">
        <v>141</v>
      </c>
      <c r="C41" s="89" t="s">
        <v>142</v>
      </c>
      <c r="D41" s="90" t="s">
        <v>69</v>
      </c>
      <c r="E41" s="91" t="s">
        <v>143</v>
      </c>
      <c r="F41" s="92" t="s">
        <v>78</v>
      </c>
      <c r="G41" s="93">
        <v>3.33</v>
      </c>
      <c r="H41" s="94"/>
      <c r="I41" s="90"/>
      <c r="J41" s="95" t="s">
        <v>144</v>
      </c>
      <c r="K41" s="102"/>
      <c r="L41" s="103"/>
      <c r="M41" s="103"/>
    </row>
    <row r="42" spans="1:13" s="8" customFormat="1" ht="16.5" customHeight="1" x14ac:dyDescent="0.2">
      <c r="A42" s="87">
        <v>29</v>
      </c>
      <c r="B42" s="88" t="s">
        <v>238</v>
      </c>
      <c r="C42" s="89" t="s">
        <v>239</v>
      </c>
      <c r="D42" s="90" t="s">
        <v>69</v>
      </c>
      <c r="E42" s="91" t="s">
        <v>171</v>
      </c>
      <c r="F42" s="92" t="s">
        <v>78</v>
      </c>
      <c r="G42" s="93">
        <v>3.33</v>
      </c>
      <c r="H42" s="94"/>
      <c r="I42" s="90"/>
      <c r="J42" s="95" t="s">
        <v>144</v>
      </c>
      <c r="K42" s="102"/>
      <c r="L42" s="103"/>
      <c r="M42" s="103"/>
    </row>
    <row r="43" spans="1:13" s="8" customFormat="1" ht="16.5" customHeight="1" x14ac:dyDescent="0.2">
      <c r="A43" s="87">
        <v>30</v>
      </c>
      <c r="B43" s="88" t="s">
        <v>127</v>
      </c>
      <c r="C43" s="89" t="s">
        <v>128</v>
      </c>
      <c r="D43" s="90" t="s">
        <v>101</v>
      </c>
      <c r="E43" s="91" t="s">
        <v>129</v>
      </c>
      <c r="F43" s="92" t="s">
        <v>130</v>
      </c>
      <c r="G43" s="93">
        <v>2.2599999999999998</v>
      </c>
      <c r="H43" s="94"/>
      <c r="I43" s="90"/>
      <c r="J43" s="95" t="s">
        <v>131</v>
      </c>
      <c r="K43" s="102"/>
      <c r="L43" s="103"/>
      <c r="M43" s="103"/>
    </row>
    <row r="44" spans="1:13" s="8" customFormat="1" ht="16.5" customHeight="1" x14ac:dyDescent="0.2">
      <c r="A44" s="87">
        <v>31</v>
      </c>
      <c r="B44" s="88" t="s">
        <v>135</v>
      </c>
      <c r="C44" s="89" t="s">
        <v>136</v>
      </c>
      <c r="D44" s="90" t="s">
        <v>69</v>
      </c>
      <c r="E44" s="91" t="s">
        <v>129</v>
      </c>
      <c r="F44" s="92" t="s">
        <v>137</v>
      </c>
      <c r="G44" s="93">
        <v>2.46</v>
      </c>
      <c r="H44" s="94"/>
      <c r="I44" s="90"/>
      <c r="J44" s="95" t="s">
        <v>131</v>
      </c>
      <c r="K44" s="102"/>
      <c r="L44" s="103"/>
      <c r="M44" s="103"/>
    </row>
    <row r="45" spans="1:13" s="8" customFormat="1" ht="16.5" customHeight="1" x14ac:dyDescent="0.2">
      <c r="A45" s="87">
        <v>32</v>
      </c>
      <c r="B45" s="88" t="s">
        <v>222</v>
      </c>
      <c r="C45" s="89" t="s">
        <v>223</v>
      </c>
      <c r="D45" s="90" t="s">
        <v>69</v>
      </c>
      <c r="E45" s="91" t="s">
        <v>147</v>
      </c>
      <c r="F45" s="92" t="s">
        <v>78</v>
      </c>
      <c r="G45" s="93">
        <v>3.99</v>
      </c>
      <c r="H45" s="94"/>
      <c r="I45" s="90"/>
      <c r="J45" s="95" t="s">
        <v>131</v>
      </c>
      <c r="K45" s="102"/>
      <c r="L45" s="103"/>
      <c r="M45" s="103"/>
    </row>
    <row r="46" spans="1:13" s="8" customFormat="1" ht="16.5" customHeight="1" x14ac:dyDescent="0.2">
      <c r="A46" s="87">
        <v>33</v>
      </c>
      <c r="B46" s="88" t="s">
        <v>231</v>
      </c>
      <c r="C46" s="89" t="s">
        <v>232</v>
      </c>
      <c r="D46" s="90" t="s">
        <v>69</v>
      </c>
      <c r="E46" s="91" t="s">
        <v>149</v>
      </c>
      <c r="F46" s="92" t="s">
        <v>78</v>
      </c>
      <c r="G46" s="93">
        <v>2.67</v>
      </c>
      <c r="H46" s="94"/>
      <c r="I46" s="90"/>
      <c r="J46" s="95" t="s">
        <v>131</v>
      </c>
      <c r="K46" s="102"/>
      <c r="L46" s="103"/>
      <c r="M46" s="103"/>
    </row>
    <row r="47" spans="1:13" s="8" customFormat="1" ht="16.5" customHeight="1" x14ac:dyDescent="0.2">
      <c r="A47" s="87">
        <v>34</v>
      </c>
      <c r="B47" s="88" t="s">
        <v>247</v>
      </c>
      <c r="C47" s="89" t="s">
        <v>248</v>
      </c>
      <c r="D47" s="90" t="s">
        <v>69</v>
      </c>
      <c r="E47" s="91" t="s">
        <v>149</v>
      </c>
      <c r="F47" s="92" t="s">
        <v>78</v>
      </c>
      <c r="G47" s="93">
        <v>3.66</v>
      </c>
      <c r="H47" s="94"/>
      <c r="I47" s="90"/>
      <c r="J47" s="95" t="s">
        <v>131</v>
      </c>
      <c r="K47" s="102"/>
      <c r="L47" s="103"/>
      <c r="M47" s="103"/>
    </row>
    <row r="48" spans="1:13" s="8" customFormat="1" ht="16.5" customHeight="1" x14ac:dyDescent="0.2">
      <c r="A48" s="87">
        <v>35</v>
      </c>
      <c r="B48" s="88" t="s">
        <v>152</v>
      </c>
      <c r="C48" s="89">
        <v>24449</v>
      </c>
      <c r="D48" s="90" t="s">
        <v>69</v>
      </c>
      <c r="E48" s="91" t="s">
        <v>140</v>
      </c>
      <c r="F48" s="92" t="s">
        <v>78</v>
      </c>
      <c r="G48" s="93">
        <v>4.9800000000000004</v>
      </c>
      <c r="H48" s="94"/>
      <c r="I48" s="90">
        <v>12</v>
      </c>
      <c r="J48" s="95" t="s">
        <v>153</v>
      </c>
      <c r="K48" s="102"/>
      <c r="L48" s="103"/>
      <c r="M48" s="103"/>
    </row>
    <row r="49" spans="1:13" s="8" customFormat="1" ht="16.5" customHeight="1" x14ac:dyDescent="0.2">
      <c r="A49" s="87">
        <v>36</v>
      </c>
      <c r="B49" s="88" t="s">
        <v>346</v>
      </c>
      <c r="C49" s="89" t="s">
        <v>347</v>
      </c>
      <c r="D49" s="90" t="s">
        <v>69</v>
      </c>
      <c r="E49" s="91" t="s">
        <v>140</v>
      </c>
      <c r="F49" s="92" t="s">
        <v>71</v>
      </c>
      <c r="G49" s="93">
        <v>6.04</v>
      </c>
      <c r="H49" s="94"/>
      <c r="I49" s="90"/>
      <c r="J49" s="95" t="s">
        <v>153</v>
      </c>
      <c r="K49" s="102"/>
      <c r="L49" s="103"/>
      <c r="M49" s="103"/>
    </row>
    <row r="50" spans="1:13" s="8" customFormat="1" ht="16.5" customHeight="1" x14ac:dyDescent="0.2">
      <c r="A50" s="87">
        <v>37</v>
      </c>
      <c r="B50" s="88" t="s">
        <v>124</v>
      </c>
      <c r="C50" s="89" t="s">
        <v>125</v>
      </c>
      <c r="D50" s="90" t="s">
        <v>101</v>
      </c>
      <c r="E50" s="91" t="s">
        <v>84</v>
      </c>
      <c r="F50" s="92" t="s">
        <v>71</v>
      </c>
      <c r="G50" s="93">
        <v>4.68</v>
      </c>
      <c r="H50" s="94"/>
      <c r="I50" s="90"/>
      <c r="J50" s="95" t="s">
        <v>126</v>
      </c>
      <c r="K50" s="102"/>
      <c r="L50" s="103"/>
      <c r="M50" s="103"/>
    </row>
    <row r="51" spans="1:13" ht="18" customHeight="1" x14ac:dyDescent="0.2">
      <c r="A51" s="184"/>
      <c r="B51" s="185"/>
      <c r="C51" s="61"/>
      <c r="D51" s="61"/>
      <c r="E51" s="185"/>
      <c r="F51" s="185"/>
      <c r="G51" s="186"/>
      <c r="H51" s="185"/>
      <c r="I51" s="61"/>
      <c r="J51" s="187"/>
      <c r="K51" s="193"/>
      <c r="L51" s="193"/>
      <c r="M51" s="193"/>
    </row>
    <row r="52" spans="1:13" ht="18" customHeight="1" x14ac:dyDescent="0.2">
      <c r="A52" s="184"/>
      <c r="B52" s="194" t="s">
        <v>376</v>
      </c>
      <c r="C52" s="61"/>
      <c r="D52" s="61"/>
      <c r="E52" s="185"/>
      <c r="F52" s="185"/>
      <c r="G52" s="186"/>
      <c r="H52" s="185"/>
      <c r="I52" s="61"/>
      <c r="J52" s="187"/>
      <c r="K52" s="61"/>
      <c r="L52" s="61"/>
      <c r="M52" s="61"/>
    </row>
    <row r="53" spans="1:13" ht="18" customHeight="1" x14ac:dyDescent="0.2">
      <c r="A53" s="184"/>
      <c r="B53" s="201" t="s">
        <v>378</v>
      </c>
      <c r="C53" s="201"/>
      <c r="D53" s="201"/>
      <c r="E53" s="201"/>
      <c r="F53" s="201"/>
      <c r="G53" s="201"/>
      <c r="H53" s="201"/>
      <c r="I53" s="201"/>
      <c r="J53" s="187"/>
      <c r="K53" s="61"/>
      <c r="L53" s="61"/>
      <c r="M53" s="61"/>
    </row>
    <row r="54" spans="1:13" ht="19.5" customHeight="1" x14ac:dyDescent="0.2">
      <c r="A54" s="184"/>
      <c r="B54" s="185" t="s">
        <v>379</v>
      </c>
      <c r="C54" s="61">
        <f>COUNT(A14:A50)</f>
        <v>37</v>
      </c>
      <c r="D54" s="61" t="s">
        <v>380</v>
      </c>
      <c r="E54" s="185"/>
      <c r="F54" s="185"/>
      <c r="G54" s="186"/>
      <c r="H54" s="185"/>
      <c r="I54" s="61"/>
      <c r="J54" s="187"/>
      <c r="K54" s="61"/>
      <c r="L54" s="61"/>
      <c r="M54" s="61"/>
    </row>
    <row r="55" spans="1:13" ht="19.5" customHeight="1" x14ac:dyDescent="0.2">
      <c r="A55" s="184"/>
      <c r="B55" s="185" t="s">
        <v>381</v>
      </c>
      <c r="C55" s="61">
        <f>COUNT(#REF!)</f>
        <v>0</v>
      </c>
      <c r="D55" s="61" t="s">
        <v>380</v>
      </c>
      <c r="E55" s="185"/>
      <c r="F55" s="185"/>
      <c r="G55" s="186"/>
      <c r="H55" s="185"/>
      <c r="I55" s="61"/>
      <c r="J55" s="187"/>
      <c r="K55" s="61"/>
      <c r="L55" s="61"/>
      <c r="M55" s="61"/>
    </row>
    <row r="56" spans="1:13" ht="19.5" customHeight="1" x14ac:dyDescent="0.2">
      <c r="A56" s="184"/>
      <c r="B56" s="197" t="s">
        <v>382</v>
      </c>
      <c r="C56" s="202" t="e">
        <f>#REF!</f>
        <v>#REF!</v>
      </c>
      <c r="D56" s="201"/>
      <c r="E56" s="185" t="s">
        <v>383</v>
      </c>
      <c r="F56" s="185"/>
      <c r="G56" s="186"/>
      <c r="H56" s="185"/>
      <c r="I56" s="61"/>
      <c r="J56" s="187"/>
      <c r="K56" s="61"/>
      <c r="L56" s="61"/>
      <c r="M56" s="61"/>
    </row>
    <row r="57" spans="1:13" ht="19.5" customHeight="1" x14ac:dyDescent="0.2">
      <c r="A57" s="1"/>
      <c r="I57" s="4"/>
    </row>
    <row r="58" spans="1:13" ht="19.5" customHeight="1" x14ac:dyDescent="0.2">
      <c r="A58" s="1"/>
      <c r="B58" s="204" t="s">
        <v>385</v>
      </c>
      <c r="C58" s="204"/>
      <c r="D58" s="204"/>
      <c r="E58" s="204"/>
      <c r="F58" s="204"/>
      <c r="G58" s="204"/>
      <c r="H58" s="204"/>
      <c r="I58" s="204"/>
      <c r="J58" s="204"/>
      <c r="K58" s="204"/>
    </row>
    <row r="59" spans="1:13" x14ac:dyDescent="0.2">
      <c r="A59" s="1"/>
      <c r="B59" s="204"/>
      <c r="C59" s="204"/>
      <c r="D59" s="204"/>
      <c r="E59" s="204"/>
      <c r="F59" s="204"/>
      <c r="G59" s="204"/>
      <c r="H59" s="204"/>
      <c r="I59" s="204"/>
      <c r="J59" s="204"/>
      <c r="K59" s="204"/>
    </row>
    <row r="60" spans="1:13" x14ac:dyDescent="0.2">
      <c r="A60" s="1"/>
      <c r="B60" s="204"/>
      <c r="C60" s="204"/>
      <c r="D60" s="204"/>
      <c r="E60" s="204"/>
      <c r="F60" s="204"/>
      <c r="G60" s="204"/>
      <c r="H60" s="204"/>
      <c r="I60" s="204"/>
      <c r="J60" s="204"/>
      <c r="K60" s="204"/>
    </row>
    <row r="61" spans="1:13" x14ac:dyDescent="0.2">
      <c r="B61" s="204"/>
      <c r="C61" s="204"/>
      <c r="D61" s="204"/>
      <c r="E61" s="204"/>
      <c r="F61" s="204"/>
      <c r="G61" s="204"/>
      <c r="H61" s="204"/>
      <c r="I61" s="204"/>
      <c r="J61" s="204"/>
      <c r="K61" s="204"/>
    </row>
  </sheetData>
  <sortState ref="B14:X137">
    <sortCondition ref="J14:J137"/>
  </sortState>
  <mergeCells count="6">
    <mergeCell ref="B53:I53"/>
    <mergeCell ref="C56:D56"/>
    <mergeCell ref="E3:K4"/>
    <mergeCell ref="B58:K61"/>
    <mergeCell ref="D6:D10"/>
    <mergeCell ref="F6:J6"/>
  </mergeCells>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H155"/>
  <sheetViews>
    <sheetView workbookViewId="0">
      <selection sqref="A1:XFD1048576"/>
    </sheetView>
  </sheetViews>
  <sheetFormatPr defaultRowHeight="12.75" x14ac:dyDescent="0.2"/>
  <cols>
    <col min="1" max="1" width="5.42578125" style="10" customWidth="1"/>
    <col min="2" max="2" width="21.7109375" style="2" customWidth="1"/>
    <col min="3" max="3" width="8.7109375" style="2" bestFit="1" customWidth="1"/>
    <col min="4" max="4" width="5.140625" style="2" customWidth="1"/>
    <col min="5" max="5" width="18" style="2" customWidth="1"/>
    <col min="6" max="6" width="8.28515625" style="2" customWidth="1"/>
    <col min="7" max="7" width="4.5703125" style="3" customWidth="1"/>
    <col min="8" max="8" width="3.5703125" style="2" customWidth="1"/>
    <col min="9" max="9" width="3.42578125" style="2" customWidth="1"/>
    <col min="10" max="10" width="9" style="5" bestFit="1" customWidth="1"/>
    <col min="11" max="11" width="3.140625" style="6" customWidth="1"/>
    <col min="12" max="12" width="8.7109375" style="2" bestFit="1" customWidth="1"/>
    <col min="13" max="13" width="3.85546875" style="7" customWidth="1"/>
    <col min="14" max="14" width="3.5703125" style="8" customWidth="1"/>
    <col min="15" max="15" width="5" style="8" customWidth="1"/>
    <col min="16" max="16" width="7.85546875" style="2" bestFit="1" customWidth="1"/>
    <col min="17" max="17" width="6.42578125" style="2" customWidth="1"/>
    <col min="18" max="18" width="6.5703125" style="2" bestFit="1" customWidth="1"/>
    <col min="19" max="19" width="9.5703125" style="2" bestFit="1" customWidth="1"/>
    <col min="20" max="20" width="10" style="2" customWidth="1"/>
    <col min="21" max="21" width="8.7109375" style="2" bestFit="1" customWidth="1"/>
    <col min="22" max="22" width="10.85546875" style="2" bestFit="1" customWidth="1"/>
    <col min="23" max="23" width="9.140625" style="2" bestFit="1" customWidth="1"/>
    <col min="24" max="24" width="6.140625" style="4" bestFit="1" customWidth="1"/>
    <col min="25" max="27" width="6.140625" style="4" customWidth="1"/>
    <col min="28" max="29" width="9.140625" style="2"/>
    <col min="30" max="30" width="9.140625" style="9"/>
    <col min="31" max="31" width="9.140625" style="2"/>
    <col min="32" max="32" width="9.140625" style="9"/>
    <col min="33" max="256" width="9.140625" style="2"/>
    <col min="257" max="257" width="5.42578125" style="2" customWidth="1"/>
    <col min="258" max="258" width="21.7109375" style="2" customWidth="1"/>
    <col min="259" max="259" width="8.7109375" style="2" bestFit="1" customWidth="1"/>
    <col min="260" max="260" width="5.140625" style="2" customWidth="1"/>
    <col min="261" max="261" width="18" style="2" customWidth="1"/>
    <col min="262" max="262" width="8.28515625" style="2" customWidth="1"/>
    <col min="263" max="263" width="4.5703125" style="2" customWidth="1"/>
    <col min="264" max="264" width="3.5703125" style="2" customWidth="1"/>
    <col min="265" max="265" width="3.42578125" style="2" customWidth="1"/>
    <col min="266" max="266" width="9" style="2" bestFit="1" customWidth="1"/>
    <col min="267" max="267" width="3.140625" style="2" customWidth="1"/>
    <col min="268" max="268" width="8.7109375" style="2" bestFit="1" customWidth="1"/>
    <col min="269" max="269" width="3.85546875" style="2" customWidth="1"/>
    <col min="270" max="270" width="3.5703125" style="2" customWidth="1"/>
    <col min="271" max="271" width="5" style="2" customWidth="1"/>
    <col min="272" max="272" width="7.85546875" style="2" bestFit="1" customWidth="1"/>
    <col min="273" max="273" width="6.42578125" style="2" customWidth="1"/>
    <col min="274" max="274" width="6.5703125" style="2" bestFit="1" customWidth="1"/>
    <col min="275" max="275" width="9.5703125" style="2" bestFit="1" customWidth="1"/>
    <col min="276" max="276" width="10" style="2" customWidth="1"/>
    <col min="277" max="277" width="8.7109375" style="2" bestFit="1" customWidth="1"/>
    <col min="278" max="278" width="10.85546875" style="2" bestFit="1" customWidth="1"/>
    <col min="279" max="279" width="9.140625" style="2" bestFit="1" customWidth="1"/>
    <col min="280" max="280" width="6.140625" style="2" bestFit="1" customWidth="1"/>
    <col min="281" max="283" width="6.140625" style="2" customWidth="1"/>
    <col min="284" max="512" width="9.140625" style="2"/>
    <col min="513" max="513" width="5.42578125" style="2" customWidth="1"/>
    <col min="514" max="514" width="21.7109375" style="2" customWidth="1"/>
    <col min="515" max="515" width="8.7109375" style="2" bestFit="1" customWidth="1"/>
    <col min="516" max="516" width="5.140625" style="2" customWidth="1"/>
    <col min="517" max="517" width="18" style="2" customWidth="1"/>
    <col min="518" max="518" width="8.28515625" style="2" customWidth="1"/>
    <col min="519" max="519" width="4.5703125" style="2" customWidth="1"/>
    <col min="520" max="520" width="3.5703125" style="2" customWidth="1"/>
    <col min="521" max="521" width="3.42578125" style="2" customWidth="1"/>
    <col min="522" max="522" width="9" style="2" bestFit="1" customWidth="1"/>
    <col min="523" max="523" width="3.140625" style="2" customWidth="1"/>
    <col min="524" max="524" width="8.7109375" style="2" bestFit="1" customWidth="1"/>
    <col min="525" max="525" width="3.85546875" style="2" customWidth="1"/>
    <col min="526" max="526" width="3.5703125" style="2" customWidth="1"/>
    <col min="527" max="527" width="5" style="2" customWidth="1"/>
    <col min="528" max="528" width="7.85546875" style="2" bestFit="1" customWidth="1"/>
    <col min="529" max="529" width="6.42578125" style="2" customWidth="1"/>
    <col min="530" max="530" width="6.5703125" style="2" bestFit="1" customWidth="1"/>
    <col min="531" max="531" width="9.5703125" style="2" bestFit="1" customWidth="1"/>
    <col min="532" max="532" width="10" style="2" customWidth="1"/>
    <col min="533" max="533" width="8.7109375" style="2" bestFit="1" customWidth="1"/>
    <col min="534" max="534" width="10.85546875" style="2" bestFit="1" customWidth="1"/>
    <col min="535" max="535" width="9.140625" style="2" bestFit="1" customWidth="1"/>
    <col min="536" max="536" width="6.140625" style="2" bestFit="1" customWidth="1"/>
    <col min="537" max="539" width="6.140625" style="2" customWidth="1"/>
    <col min="540" max="768" width="9.140625" style="2"/>
    <col min="769" max="769" width="5.42578125" style="2" customWidth="1"/>
    <col min="770" max="770" width="21.7109375" style="2" customWidth="1"/>
    <col min="771" max="771" width="8.7109375" style="2" bestFit="1" customWidth="1"/>
    <col min="772" max="772" width="5.140625" style="2" customWidth="1"/>
    <col min="773" max="773" width="18" style="2" customWidth="1"/>
    <col min="774" max="774" width="8.28515625" style="2" customWidth="1"/>
    <col min="775" max="775" width="4.5703125" style="2" customWidth="1"/>
    <col min="776" max="776" width="3.5703125" style="2" customWidth="1"/>
    <col min="777" max="777" width="3.42578125" style="2" customWidth="1"/>
    <col min="778" max="778" width="9" style="2" bestFit="1" customWidth="1"/>
    <col min="779" max="779" width="3.140625" style="2" customWidth="1"/>
    <col min="780" max="780" width="8.7109375" style="2" bestFit="1" customWidth="1"/>
    <col min="781" max="781" width="3.85546875" style="2" customWidth="1"/>
    <col min="782" max="782" width="3.5703125" style="2" customWidth="1"/>
    <col min="783" max="783" width="5" style="2" customWidth="1"/>
    <col min="784" max="784" width="7.85546875" style="2" bestFit="1" customWidth="1"/>
    <col min="785" max="785" width="6.42578125" style="2" customWidth="1"/>
    <col min="786" max="786" width="6.5703125" style="2" bestFit="1" customWidth="1"/>
    <col min="787" max="787" width="9.5703125" style="2" bestFit="1" customWidth="1"/>
    <col min="788" max="788" width="10" style="2" customWidth="1"/>
    <col min="789" max="789" width="8.7109375" style="2" bestFit="1" customWidth="1"/>
    <col min="790" max="790" width="10.85546875" style="2" bestFit="1" customWidth="1"/>
    <col min="791" max="791" width="9.140625" style="2" bestFit="1" customWidth="1"/>
    <col min="792" max="792" width="6.140625" style="2" bestFit="1" customWidth="1"/>
    <col min="793" max="795" width="6.140625" style="2" customWidth="1"/>
    <col min="796" max="1024" width="9.140625" style="2"/>
    <col min="1025" max="1025" width="5.42578125" style="2" customWidth="1"/>
    <col min="1026" max="1026" width="21.7109375" style="2" customWidth="1"/>
    <col min="1027" max="1027" width="8.7109375" style="2" bestFit="1" customWidth="1"/>
    <col min="1028" max="1028" width="5.140625" style="2" customWidth="1"/>
    <col min="1029" max="1029" width="18" style="2" customWidth="1"/>
    <col min="1030" max="1030" width="8.28515625" style="2" customWidth="1"/>
    <col min="1031" max="1031" width="4.5703125" style="2" customWidth="1"/>
    <col min="1032" max="1032" width="3.5703125" style="2" customWidth="1"/>
    <col min="1033" max="1033" width="3.42578125" style="2" customWidth="1"/>
    <col min="1034" max="1034" width="9" style="2" bestFit="1" customWidth="1"/>
    <col min="1035" max="1035" width="3.140625" style="2" customWidth="1"/>
    <col min="1036" max="1036" width="8.7109375" style="2" bestFit="1" customWidth="1"/>
    <col min="1037" max="1037" width="3.85546875" style="2" customWidth="1"/>
    <col min="1038" max="1038" width="3.5703125" style="2" customWidth="1"/>
    <col min="1039" max="1039" width="5" style="2" customWidth="1"/>
    <col min="1040" max="1040" width="7.85546875" style="2" bestFit="1" customWidth="1"/>
    <col min="1041" max="1041" width="6.42578125" style="2" customWidth="1"/>
    <col min="1042" max="1042" width="6.5703125" style="2" bestFit="1" customWidth="1"/>
    <col min="1043" max="1043" width="9.5703125" style="2" bestFit="1" customWidth="1"/>
    <col min="1044" max="1044" width="10" style="2" customWidth="1"/>
    <col min="1045" max="1045" width="8.7109375" style="2" bestFit="1" customWidth="1"/>
    <col min="1046" max="1046" width="10.85546875" style="2" bestFit="1" customWidth="1"/>
    <col min="1047" max="1047" width="9.140625" style="2" bestFit="1" customWidth="1"/>
    <col min="1048" max="1048" width="6.140625" style="2" bestFit="1" customWidth="1"/>
    <col min="1049" max="1051" width="6.140625" style="2" customWidth="1"/>
    <col min="1052" max="1280" width="9.140625" style="2"/>
    <col min="1281" max="1281" width="5.42578125" style="2" customWidth="1"/>
    <col min="1282" max="1282" width="21.7109375" style="2" customWidth="1"/>
    <col min="1283" max="1283" width="8.7109375" style="2" bestFit="1" customWidth="1"/>
    <col min="1284" max="1284" width="5.140625" style="2" customWidth="1"/>
    <col min="1285" max="1285" width="18" style="2" customWidth="1"/>
    <col min="1286" max="1286" width="8.28515625" style="2" customWidth="1"/>
    <col min="1287" max="1287" width="4.5703125" style="2" customWidth="1"/>
    <col min="1288" max="1288" width="3.5703125" style="2" customWidth="1"/>
    <col min="1289" max="1289" width="3.42578125" style="2" customWidth="1"/>
    <col min="1290" max="1290" width="9" style="2" bestFit="1" customWidth="1"/>
    <col min="1291" max="1291" width="3.140625" style="2" customWidth="1"/>
    <col min="1292" max="1292" width="8.7109375" style="2" bestFit="1" customWidth="1"/>
    <col min="1293" max="1293" width="3.85546875" style="2" customWidth="1"/>
    <col min="1294" max="1294" width="3.5703125" style="2" customWidth="1"/>
    <col min="1295" max="1295" width="5" style="2" customWidth="1"/>
    <col min="1296" max="1296" width="7.85546875" style="2" bestFit="1" customWidth="1"/>
    <col min="1297" max="1297" width="6.42578125" style="2" customWidth="1"/>
    <col min="1298" max="1298" width="6.5703125" style="2" bestFit="1" customWidth="1"/>
    <col min="1299" max="1299" width="9.5703125" style="2" bestFit="1" customWidth="1"/>
    <col min="1300" max="1300" width="10" style="2" customWidth="1"/>
    <col min="1301" max="1301" width="8.7109375" style="2" bestFit="1" customWidth="1"/>
    <col min="1302" max="1302" width="10.85546875" style="2" bestFit="1" customWidth="1"/>
    <col min="1303" max="1303" width="9.140625" style="2" bestFit="1" customWidth="1"/>
    <col min="1304" max="1304" width="6.140625" style="2" bestFit="1" customWidth="1"/>
    <col min="1305" max="1307" width="6.140625" style="2" customWidth="1"/>
    <col min="1308" max="1536" width="9.140625" style="2"/>
    <col min="1537" max="1537" width="5.42578125" style="2" customWidth="1"/>
    <col min="1538" max="1538" width="21.7109375" style="2" customWidth="1"/>
    <col min="1539" max="1539" width="8.7109375" style="2" bestFit="1" customWidth="1"/>
    <col min="1540" max="1540" width="5.140625" style="2" customWidth="1"/>
    <col min="1541" max="1541" width="18" style="2" customWidth="1"/>
    <col min="1542" max="1542" width="8.28515625" style="2" customWidth="1"/>
    <col min="1543" max="1543" width="4.5703125" style="2" customWidth="1"/>
    <col min="1544" max="1544" width="3.5703125" style="2" customWidth="1"/>
    <col min="1545" max="1545" width="3.42578125" style="2" customWidth="1"/>
    <col min="1546" max="1546" width="9" style="2" bestFit="1" customWidth="1"/>
    <col min="1547" max="1547" width="3.140625" style="2" customWidth="1"/>
    <col min="1548" max="1548" width="8.7109375" style="2" bestFit="1" customWidth="1"/>
    <col min="1549" max="1549" width="3.85546875" style="2" customWidth="1"/>
    <col min="1550" max="1550" width="3.5703125" style="2" customWidth="1"/>
    <col min="1551" max="1551" width="5" style="2" customWidth="1"/>
    <col min="1552" max="1552" width="7.85546875" style="2" bestFit="1" customWidth="1"/>
    <col min="1553" max="1553" width="6.42578125" style="2" customWidth="1"/>
    <col min="1554" max="1554" width="6.5703125" style="2" bestFit="1" customWidth="1"/>
    <col min="1555" max="1555" width="9.5703125" style="2" bestFit="1" customWidth="1"/>
    <col min="1556" max="1556" width="10" style="2" customWidth="1"/>
    <col min="1557" max="1557" width="8.7109375" style="2" bestFit="1" customWidth="1"/>
    <col min="1558" max="1558" width="10.85546875" style="2" bestFit="1" customWidth="1"/>
    <col min="1559" max="1559" width="9.140625" style="2" bestFit="1" customWidth="1"/>
    <col min="1560" max="1560" width="6.140625" style="2" bestFit="1" customWidth="1"/>
    <col min="1561" max="1563" width="6.140625" style="2" customWidth="1"/>
    <col min="1564" max="1792" width="9.140625" style="2"/>
    <col min="1793" max="1793" width="5.42578125" style="2" customWidth="1"/>
    <col min="1794" max="1794" width="21.7109375" style="2" customWidth="1"/>
    <col min="1795" max="1795" width="8.7109375" style="2" bestFit="1" customWidth="1"/>
    <col min="1796" max="1796" width="5.140625" style="2" customWidth="1"/>
    <col min="1797" max="1797" width="18" style="2" customWidth="1"/>
    <col min="1798" max="1798" width="8.28515625" style="2" customWidth="1"/>
    <col min="1799" max="1799" width="4.5703125" style="2" customWidth="1"/>
    <col min="1800" max="1800" width="3.5703125" style="2" customWidth="1"/>
    <col min="1801" max="1801" width="3.42578125" style="2" customWidth="1"/>
    <col min="1802" max="1802" width="9" style="2" bestFit="1" customWidth="1"/>
    <col min="1803" max="1803" width="3.140625" style="2" customWidth="1"/>
    <col min="1804" max="1804" width="8.7109375" style="2" bestFit="1" customWidth="1"/>
    <col min="1805" max="1805" width="3.85546875" style="2" customWidth="1"/>
    <col min="1806" max="1806" width="3.5703125" style="2" customWidth="1"/>
    <col min="1807" max="1807" width="5" style="2" customWidth="1"/>
    <col min="1808" max="1808" width="7.85546875" style="2" bestFit="1" customWidth="1"/>
    <col min="1809" max="1809" width="6.42578125" style="2" customWidth="1"/>
    <col min="1810" max="1810" width="6.5703125" style="2" bestFit="1" customWidth="1"/>
    <col min="1811" max="1811" width="9.5703125" style="2" bestFit="1" customWidth="1"/>
    <col min="1812" max="1812" width="10" style="2" customWidth="1"/>
    <col min="1813" max="1813" width="8.7109375" style="2" bestFit="1" customWidth="1"/>
    <col min="1814" max="1814" width="10.85546875" style="2" bestFit="1" customWidth="1"/>
    <col min="1815" max="1815" width="9.140625" style="2" bestFit="1" customWidth="1"/>
    <col min="1816" max="1816" width="6.140625" style="2" bestFit="1" customWidth="1"/>
    <col min="1817" max="1819" width="6.140625" style="2" customWidth="1"/>
    <col min="1820" max="2048" width="9.140625" style="2"/>
    <col min="2049" max="2049" width="5.42578125" style="2" customWidth="1"/>
    <col min="2050" max="2050" width="21.7109375" style="2" customWidth="1"/>
    <col min="2051" max="2051" width="8.7109375" style="2" bestFit="1" customWidth="1"/>
    <col min="2052" max="2052" width="5.140625" style="2" customWidth="1"/>
    <col min="2053" max="2053" width="18" style="2" customWidth="1"/>
    <col min="2054" max="2054" width="8.28515625" style="2" customWidth="1"/>
    <col min="2055" max="2055" width="4.5703125" style="2" customWidth="1"/>
    <col min="2056" max="2056" width="3.5703125" style="2" customWidth="1"/>
    <col min="2057" max="2057" width="3.42578125" style="2" customWidth="1"/>
    <col min="2058" max="2058" width="9" style="2" bestFit="1" customWidth="1"/>
    <col min="2059" max="2059" width="3.140625" style="2" customWidth="1"/>
    <col min="2060" max="2060" width="8.7109375" style="2" bestFit="1" customWidth="1"/>
    <col min="2061" max="2061" width="3.85546875" style="2" customWidth="1"/>
    <col min="2062" max="2062" width="3.5703125" style="2" customWidth="1"/>
    <col min="2063" max="2063" width="5" style="2" customWidth="1"/>
    <col min="2064" max="2064" width="7.85546875" style="2" bestFit="1" customWidth="1"/>
    <col min="2065" max="2065" width="6.42578125" style="2" customWidth="1"/>
    <col min="2066" max="2066" width="6.5703125" style="2" bestFit="1" customWidth="1"/>
    <col min="2067" max="2067" width="9.5703125" style="2" bestFit="1" customWidth="1"/>
    <col min="2068" max="2068" width="10" style="2" customWidth="1"/>
    <col min="2069" max="2069" width="8.7109375" style="2" bestFit="1" customWidth="1"/>
    <col min="2070" max="2070" width="10.85546875" style="2" bestFit="1" customWidth="1"/>
    <col min="2071" max="2071" width="9.140625" style="2" bestFit="1" customWidth="1"/>
    <col min="2072" max="2072" width="6.140625" style="2" bestFit="1" customWidth="1"/>
    <col min="2073" max="2075" width="6.140625" style="2" customWidth="1"/>
    <col min="2076" max="2304" width="9.140625" style="2"/>
    <col min="2305" max="2305" width="5.42578125" style="2" customWidth="1"/>
    <col min="2306" max="2306" width="21.7109375" style="2" customWidth="1"/>
    <col min="2307" max="2307" width="8.7109375" style="2" bestFit="1" customWidth="1"/>
    <col min="2308" max="2308" width="5.140625" style="2" customWidth="1"/>
    <col min="2309" max="2309" width="18" style="2" customWidth="1"/>
    <col min="2310" max="2310" width="8.28515625" style="2" customWidth="1"/>
    <col min="2311" max="2311" width="4.5703125" style="2" customWidth="1"/>
    <col min="2312" max="2312" width="3.5703125" style="2" customWidth="1"/>
    <col min="2313" max="2313" width="3.42578125" style="2" customWidth="1"/>
    <col min="2314" max="2314" width="9" style="2" bestFit="1" customWidth="1"/>
    <col min="2315" max="2315" width="3.140625" style="2" customWidth="1"/>
    <col min="2316" max="2316" width="8.7109375" style="2" bestFit="1" customWidth="1"/>
    <col min="2317" max="2317" width="3.85546875" style="2" customWidth="1"/>
    <col min="2318" max="2318" width="3.5703125" style="2" customWidth="1"/>
    <col min="2319" max="2319" width="5" style="2" customWidth="1"/>
    <col min="2320" max="2320" width="7.85546875" style="2" bestFit="1" customWidth="1"/>
    <col min="2321" max="2321" width="6.42578125" style="2" customWidth="1"/>
    <col min="2322" max="2322" width="6.5703125" style="2" bestFit="1" customWidth="1"/>
    <col min="2323" max="2323" width="9.5703125" style="2" bestFit="1" customWidth="1"/>
    <col min="2324" max="2324" width="10" style="2" customWidth="1"/>
    <col min="2325" max="2325" width="8.7109375" style="2" bestFit="1" customWidth="1"/>
    <col min="2326" max="2326" width="10.85546875" style="2" bestFit="1" customWidth="1"/>
    <col min="2327" max="2327" width="9.140625" style="2" bestFit="1" customWidth="1"/>
    <col min="2328" max="2328" width="6.140625" style="2" bestFit="1" customWidth="1"/>
    <col min="2329" max="2331" width="6.140625" style="2" customWidth="1"/>
    <col min="2332" max="2560" width="9.140625" style="2"/>
    <col min="2561" max="2561" width="5.42578125" style="2" customWidth="1"/>
    <col min="2562" max="2562" width="21.7109375" style="2" customWidth="1"/>
    <col min="2563" max="2563" width="8.7109375" style="2" bestFit="1" customWidth="1"/>
    <col min="2564" max="2564" width="5.140625" style="2" customWidth="1"/>
    <col min="2565" max="2565" width="18" style="2" customWidth="1"/>
    <col min="2566" max="2566" width="8.28515625" style="2" customWidth="1"/>
    <col min="2567" max="2567" width="4.5703125" style="2" customWidth="1"/>
    <col min="2568" max="2568" width="3.5703125" style="2" customWidth="1"/>
    <col min="2569" max="2569" width="3.42578125" style="2" customWidth="1"/>
    <col min="2570" max="2570" width="9" style="2" bestFit="1" customWidth="1"/>
    <col min="2571" max="2571" width="3.140625" style="2" customWidth="1"/>
    <col min="2572" max="2572" width="8.7109375" style="2" bestFit="1" customWidth="1"/>
    <col min="2573" max="2573" width="3.85546875" style="2" customWidth="1"/>
    <col min="2574" max="2574" width="3.5703125" style="2" customWidth="1"/>
    <col min="2575" max="2575" width="5" style="2" customWidth="1"/>
    <col min="2576" max="2576" width="7.85546875" style="2" bestFit="1" customWidth="1"/>
    <col min="2577" max="2577" width="6.42578125" style="2" customWidth="1"/>
    <col min="2578" max="2578" width="6.5703125" style="2" bestFit="1" customWidth="1"/>
    <col min="2579" max="2579" width="9.5703125" style="2" bestFit="1" customWidth="1"/>
    <col min="2580" max="2580" width="10" style="2" customWidth="1"/>
    <col min="2581" max="2581" width="8.7109375" style="2" bestFit="1" customWidth="1"/>
    <col min="2582" max="2582" width="10.85546875" style="2" bestFit="1" customWidth="1"/>
    <col min="2583" max="2583" width="9.140625" style="2" bestFit="1" customWidth="1"/>
    <col min="2584" max="2584" width="6.140625" style="2" bestFit="1" customWidth="1"/>
    <col min="2585" max="2587" width="6.140625" style="2" customWidth="1"/>
    <col min="2588" max="2816" width="9.140625" style="2"/>
    <col min="2817" max="2817" width="5.42578125" style="2" customWidth="1"/>
    <col min="2818" max="2818" width="21.7109375" style="2" customWidth="1"/>
    <col min="2819" max="2819" width="8.7109375" style="2" bestFit="1" customWidth="1"/>
    <col min="2820" max="2820" width="5.140625" style="2" customWidth="1"/>
    <col min="2821" max="2821" width="18" style="2" customWidth="1"/>
    <col min="2822" max="2822" width="8.28515625" style="2" customWidth="1"/>
    <col min="2823" max="2823" width="4.5703125" style="2" customWidth="1"/>
    <col min="2824" max="2824" width="3.5703125" style="2" customWidth="1"/>
    <col min="2825" max="2825" width="3.42578125" style="2" customWidth="1"/>
    <col min="2826" max="2826" width="9" style="2" bestFit="1" customWidth="1"/>
    <col min="2827" max="2827" width="3.140625" style="2" customWidth="1"/>
    <col min="2828" max="2828" width="8.7109375" style="2" bestFit="1" customWidth="1"/>
    <col min="2829" max="2829" width="3.85546875" style="2" customWidth="1"/>
    <col min="2830" max="2830" width="3.5703125" style="2" customWidth="1"/>
    <col min="2831" max="2831" width="5" style="2" customWidth="1"/>
    <col min="2832" max="2832" width="7.85546875" style="2" bestFit="1" customWidth="1"/>
    <col min="2833" max="2833" width="6.42578125" style="2" customWidth="1"/>
    <col min="2834" max="2834" width="6.5703125" style="2" bestFit="1" customWidth="1"/>
    <col min="2835" max="2835" width="9.5703125" style="2" bestFit="1" customWidth="1"/>
    <col min="2836" max="2836" width="10" style="2" customWidth="1"/>
    <col min="2837" max="2837" width="8.7109375" style="2" bestFit="1" customWidth="1"/>
    <col min="2838" max="2838" width="10.85546875" style="2" bestFit="1" customWidth="1"/>
    <col min="2839" max="2839" width="9.140625" style="2" bestFit="1" customWidth="1"/>
    <col min="2840" max="2840" width="6.140625" style="2" bestFit="1" customWidth="1"/>
    <col min="2841" max="2843" width="6.140625" style="2" customWidth="1"/>
    <col min="2844" max="3072" width="9.140625" style="2"/>
    <col min="3073" max="3073" width="5.42578125" style="2" customWidth="1"/>
    <col min="3074" max="3074" width="21.7109375" style="2" customWidth="1"/>
    <col min="3075" max="3075" width="8.7109375" style="2" bestFit="1" customWidth="1"/>
    <col min="3076" max="3076" width="5.140625" style="2" customWidth="1"/>
    <col min="3077" max="3077" width="18" style="2" customWidth="1"/>
    <col min="3078" max="3078" width="8.28515625" style="2" customWidth="1"/>
    <col min="3079" max="3079" width="4.5703125" style="2" customWidth="1"/>
    <col min="3080" max="3080" width="3.5703125" style="2" customWidth="1"/>
    <col min="3081" max="3081" width="3.42578125" style="2" customWidth="1"/>
    <col min="3082" max="3082" width="9" style="2" bestFit="1" customWidth="1"/>
    <col min="3083" max="3083" width="3.140625" style="2" customWidth="1"/>
    <col min="3084" max="3084" width="8.7109375" style="2" bestFit="1" customWidth="1"/>
    <col min="3085" max="3085" width="3.85546875" style="2" customWidth="1"/>
    <col min="3086" max="3086" width="3.5703125" style="2" customWidth="1"/>
    <col min="3087" max="3087" width="5" style="2" customWidth="1"/>
    <col min="3088" max="3088" width="7.85546875" style="2" bestFit="1" customWidth="1"/>
    <col min="3089" max="3089" width="6.42578125" style="2" customWidth="1"/>
    <col min="3090" max="3090" width="6.5703125" style="2" bestFit="1" customWidth="1"/>
    <col min="3091" max="3091" width="9.5703125" style="2" bestFit="1" customWidth="1"/>
    <col min="3092" max="3092" width="10" style="2" customWidth="1"/>
    <col min="3093" max="3093" width="8.7109375" style="2" bestFit="1" customWidth="1"/>
    <col min="3094" max="3094" width="10.85546875" style="2" bestFit="1" customWidth="1"/>
    <col min="3095" max="3095" width="9.140625" style="2" bestFit="1" customWidth="1"/>
    <col min="3096" max="3096" width="6.140625" style="2" bestFit="1" customWidth="1"/>
    <col min="3097" max="3099" width="6.140625" style="2" customWidth="1"/>
    <col min="3100" max="3328" width="9.140625" style="2"/>
    <col min="3329" max="3329" width="5.42578125" style="2" customWidth="1"/>
    <col min="3330" max="3330" width="21.7109375" style="2" customWidth="1"/>
    <col min="3331" max="3331" width="8.7109375" style="2" bestFit="1" customWidth="1"/>
    <col min="3332" max="3332" width="5.140625" style="2" customWidth="1"/>
    <col min="3333" max="3333" width="18" style="2" customWidth="1"/>
    <col min="3334" max="3334" width="8.28515625" style="2" customWidth="1"/>
    <col min="3335" max="3335" width="4.5703125" style="2" customWidth="1"/>
    <col min="3336" max="3336" width="3.5703125" style="2" customWidth="1"/>
    <col min="3337" max="3337" width="3.42578125" style="2" customWidth="1"/>
    <col min="3338" max="3338" width="9" style="2" bestFit="1" customWidth="1"/>
    <col min="3339" max="3339" width="3.140625" style="2" customWidth="1"/>
    <col min="3340" max="3340" width="8.7109375" style="2" bestFit="1" customWidth="1"/>
    <col min="3341" max="3341" width="3.85546875" style="2" customWidth="1"/>
    <col min="3342" max="3342" width="3.5703125" style="2" customWidth="1"/>
    <col min="3343" max="3343" width="5" style="2" customWidth="1"/>
    <col min="3344" max="3344" width="7.85546875" style="2" bestFit="1" customWidth="1"/>
    <col min="3345" max="3345" width="6.42578125" style="2" customWidth="1"/>
    <col min="3346" max="3346" width="6.5703125" style="2" bestFit="1" customWidth="1"/>
    <col min="3347" max="3347" width="9.5703125" style="2" bestFit="1" customWidth="1"/>
    <col min="3348" max="3348" width="10" style="2" customWidth="1"/>
    <col min="3349" max="3349" width="8.7109375" style="2" bestFit="1" customWidth="1"/>
    <col min="3350" max="3350" width="10.85546875" style="2" bestFit="1" customWidth="1"/>
    <col min="3351" max="3351" width="9.140625" style="2" bestFit="1" customWidth="1"/>
    <col min="3352" max="3352" width="6.140625" style="2" bestFit="1" customWidth="1"/>
    <col min="3353" max="3355" width="6.140625" style="2" customWidth="1"/>
    <col min="3356" max="3584" width="9.140625" style="2"/>
    <col min="3585" max="3585" width="5.42578125" style="2" customWidth="1"/>
    <col min="3586" max="3586" width="21.7109375" style="2" customWidth="1"/>
    <col min="3587" max="3587" width="8.7109375" style="2" bestFit="1" customWidth="1"/>
    <col min="3588" max="3588" width="5.140625" style="2" customWidth="1"/>
    <col min="3589" max="3589" width="18" style="2" customWidth="1"/>
    <col min="3590" max="3590" width="8.28515625" style="2" customWidth="1"/>
    <col min="3591" max="3591" width="4.5703125" style="2" customWidth="1"/>
    <col min="3592" max="3592" width="3.5703125" style="2" customWidth="1"/>
    <col min="3593" max="3593" width="3.42578125" style="2" customWidth="1"/>
    <col min="3594" max="3594" width="9" style="2" bestFit="1" customWidth="1"/>
    <col min="3595" max="3595" width="3.140625" style="2" customWidth="1"/>
    <col min="3596" max="3596" width="8.7109375" style="2" bestFit="1" customWidth="1"/>
    <col min="3597" max="3597" width="3.85546875" style="2" customWidth="1"/>
    <col min="3598" max="3598" width="3.5703125" style="2" customWidth="1"/>
    <col min="3599" max="3599" width="5" style="2" customWidth="1"/>
    <col min="3600" max="3600" width="7.85546875" style="2" bestFit="1" customWidth="1"/>
    <col min="3601" max="3601" width="6.42578125" style="2" customWidth="1"/>
    <col min="3602" max="3602" width="6.5703125" style="2" bestFit="1" customWidth="1"/>
    <col min="3603" max="3603" width="9.5703125" style="2" bestFit="1" customWidth="1"/>
    <col min="3604" max="3604" width="10" style="2" customWidth="1"/>
    <col min="3605" max="3605" width="8.7109375" style="2" bestFit="1" customWidth="1"/>
    <col min="3606" max="3606" width="10.85546875" style="2" bestFit="1" customWidth="1"/>
    <col min="3607" max="3607" width="9.140625" style="2" bestFit="1" customWidth="1"/>
    <col min="3608" max="3608" width="6.140625" style="2" bestFit="1" customWidth="1"/>
    <col min="3609" max="3611" width="6.140625" style="2" customWidth="1"/>
    <col min="3612" max="3840" width="9.140625" style="2"/>
    <col min="3841" max="3841" width="5.42578125" style="2" customWidth="1"/>
    <col min="3842" max="3842" width="21.7109375" style="2" customWidth="1"/>
    <col min="3843" max="3843" width="8.7109375" style="2" bestFit="1" customWidth="1"/>
    <col min="3844" max="3844" width="5.140625" style="2" customWidth="1"/>
    <col min="3845" max="3845" width="18" style="2" customWidth="1"/>
    <col min="3846" max="3846" width="8.28515625" style="2" customWidth="1"/>
    <col min="3847" max="3847" width="4.5703125" style="2" customWidth="1"/>
    <col min="3848" max="3848" width="3.5703125" style="2" customWidth="1"/>
    <col min="3849" max="3849" width="3.42578125" style="2" customWidth="1"/>
    <col min="3850" max="3850" width="9" style="2" bestFit="1" customWidth="1"/>
    <col min="3851" max="3851" width="3.140625" style="2" customWidth="1"/>
    <col min="3852" max="3852" width="8.7109375" style="2" bestFit="1" customWidth="1"/>
    <col min="3853" max="3853" width="3.85546875" style="2" customWidth="1"/>
    <col min="3854" max="3854" width="3.5703125" style="2" customWidth="1"/>
    <col min="3855" max="3855" width="5" style="2" customWidth="1"/>
    <col min="3856" max="3856" width="7.85546875" style="2" bestFit="1" customWidth="1"/>
    <col min="3857" max="3857" width="6.42578125" style="2" customWidth="1"/>
    <col min="3858" max="3858" width="6.5703125" style="2" bestFit="1" customWidth="1"/>
    <col min="3859" max="3859" width="9.5703125" style="2" bestFit="1" customWidth="1"/>
    <col min="3860" max="3860" width="10" style="2" customWidth="1"/>
    <col min="3861" max="3861" width="8.7109375" style="2" bestFit="1" customWidth="1"/>
    <col min="3862" max="3862" width="10.85546875" style="2" bestFit="1" customWidth="1"/>
    <col min="3863" max="3863" width="9.140625" style="2" bestFit="1" customWidth="1"/>
    <col min="3864" max="3864" width="6.140625" style="2" bestFit="1" customWidth="1"/>
    <col min="3865" max="3867" width="6.140625" style="2" customWidth="1"/>
    <col min="3868" max="4096" width="9.140625" style="2"/>
    <col min="4097" max="4097" width="5.42578125" style="2" customWidth="1"/>
    <col min="4098" max="4098" width="21.7109375" style="2" customWidth="1"/>
    <col min="4099" max="4099" width="8.7109375" style="2" bestFit="1" customWidth="1"/>
    <col min="4100" max="4100" width="5.140625" style="2" customWidth="1"/>
    <col min="4101" max="4101" width="18" style="2" customWidth="1"/>
    <col min="4102" max="4102" width="8.28515625" style="2" customWidth="1"/>
    <col min="4103" max="4103" width="4.5703125" style="2" customWidth="1"/>
    <col min="4104" max="4104" width="3.5703125" style="2" customWidth="1"/>
    <col min="4105" max="4105" width="3.42578125" style="2" customWidth="1"/>
    <col min="4106" max="4106" width="9" style="2" bestFit="1" customWidth="1"/>
    <col min="4107" max="4107" width="3.140625" style="2" customWidth="1"/>
    <col min="4108" max="4108" width="8.7109375" style="2" bestFit="1" customWidth="1"/>
    <col min="4109" max="4109" width="3.85546875" style="2" customWidth="1"/>
    <col min="4110" max="4110" width="3.5703125" style="2" customWidth="1"/>
    <col min="4111" max="4111" width="5" style="2" customWidth="1"/>
    <col min="4112" max="4112" width="7.85546875" style="2" bestFit="1" customWidth="1"/>
    <col min="4113" max="4113" width="6.42578125" style="2" customWidth="1"/>
    <col min="4114" max="4114" width="6.5703125" style="2" bestFit="1" customWidth="1"/>
    <col min="4115" max="4115" width="9.5703125" style="2" bestFit="1" customWidth="1"/>
    <col min="4116" max="4116" width="10" style="2" customWidth="1"/>
    <col min="4117" max="4117" width="8.7109375" style="2" bestFit="1" customWidth="1"/>
    <col min="4118" max="4118" width="10.85546875" style="2" bestFit="1" customWidth="1"/>
    <col min="4119" max="4119" width="9.140625" style="2" bestFit="1" customWidth="1"/>
    <col min="4120" max="4120" width="6.140625" style="2" bestFit="1" customWidth="1"/>
    <col min="4121" max="4123" width="6.140625" style="2" customWidth="1"/>
    <col min="4124" max="4352" width="9.140625" style="2"/>
    <col min="4353" max="4353" width="5.42578125" style="2" customWidth="1"/>
    <col min="4354" max="4354" width="21.7109375" style="2" customWidth="1"/>
    <col min="4355" max="4355" width="8.7109375" style="2" bestFit="1" customWidth="1"/>
    <col min="4356" max="4356" width="5.140625" style="2" customWidth="1"/>
    <col min="4357" max="4357" width="18" style="2" customWidth="1"/>
    <col min="4358" max="4358" width="8.28515625" style="2" customWidth="1"/>
    <col min="4359" max="4359" width="4.5703125" style="2" customWidth="1"/>
    <col min="4360" max="4360" width="3.5703125" style="2" customWidth="1"/>
    <col min="4361" max="4361" width="3.42578125" style="2" customWidth="1"/>
    <col min="4362" max="4362" width="9" style="2" bestFit="1" customWidth="1"/>
    <col min="4363" max="4363" width="3.140625" style="2" customWidth="1"/>
    <col min="4364" max="4364" width="8.7109375" style="2" bestFit="1" customWidth="1"/>
    <col min="4365" max="4365" width="3.85546875" style="2" customWidth="1"/>
    <col min="4366" max="4366" width="3.5703125" style="2" customWidth="1"/>
    <col min="4367" max="4367" width="5" style="2" customWidth="1"/>
    <col min="4368" max="4368" width="7.85546875" style="2" bestFit="1" customWidth="1"/>
    <col min="4369" max="4369" width="6.42578125" style="2" customWidth="1"/>
    <col min="4370" max="4370" width="6.5703125" style="2" bestFit="1" customWidth="1"/>
    <col min="4371" max="4371" width="9.5703125" style="2" bestFit="1" customWidth="1"/>
    <col min="4372" max="4372" width="10" style="2" customWidth="1"/>
    <col min="4373" max="4373" width="8.7109375" style="2" bestFit="1" customWidth="1"/>
    <col min="4374" max="4374" width="10.85546875" style="2" bestFit="1" customWidth="1"/>
    <col min="4375" max="4375" width="9.140625" style="2" bestFit="1" customWidth="1"/>
    <col min="4376" max="4376" width="6.140625" style="2" bestFit="1" customWidth="1"/>
    <col min="4377" max="4379" width="6.140625" style="2" customWidth="1"/>
    <col min="4380" max="4608" width="9.140625" style="2"/>
    <col min="4609" max="4609" width="5.42578125" style="2" customWidth="1"/>
    <col min="4610" max="4610" width="21.7109375" style="2" customWidth="1"/>
    <col min="4611" max="4611" width="8.7109375" style="2" bestFit="1" customWidth="1"/>
    <col min="4612" max="4612" width="5.140625" style="2" customWidth="1"/>
    <col min="4613" max="4613" width="18" style="2" customWidth="1"/>
    <col min="4614" max="4614" width="8.28515625" style="2" customWidth="1"/>
    <col min="4615" max="4615" width="4.5703125" style="2" customWidth="1"/>
    <col min="4616" max="4616" width="3.5703125" style="2" customWidth="1"/>
    <col min="4617" max="4617" width="3.42578125" style="2" customWidth="1"/>
    <col min="4618" max="4618" width="9" style="2" bestFit="1" customWidth="1"/>
    <col min="4619" max="4619" width="3.140625" style="2" customWidth="1"/>
    <col min="4620" max="4620" width="8.7109375" style="2" bestFit="1" customWidth="1"/>
    <col min="4621" max="4621" width="3.85546875" style="2" customWidth="1"/>
    <col min="4622" max="4622" width="3.5703125" style="2" customWidth="1"/>
    <col min="4623" max="4623" width="5" style="2" customWidth="1"/>
    <col min="4624" max="4624" width="7.85546875" style="2" bestFit="1" customWidth="1"/>
    <col min="4625" max="4625" width="6.42578125" style="2" customWidth="1"/>
    <col min="4626" max="4626" width="6.5703125" style="2" bestFit="1" customWidth="1"/>
    <col min="4627" max="4627" width="9.5703125" style="2" bestFit="1" customWidth="1"/>
    <col min="4628" max="4628" width="10" style="2" customWidth="1"/>
    <col min="4629" max="4629" width="8.7109375" style="2" bestFit="1" customWidth="1"/>
    <col min="4630" max="4630" width="10.85546875" style="2" bestFit="1" customWidth="1"/>
    <col min="4631" max="4631" width="9.140625" style="2" bestFit="1" customWidth="1"/>
    <col min="4632" max="4632" width="6.140625" style="2" bestFit="1" customWidth="1"/>
    <col min="4633" max="4635" width="6.140625" style="2" customWidth="1"/>
    <col min="4636" max="4864" width="9.140625" style="2"/>
    <col min="4865" max="4865" width="5.42578125" style="2" customWidth="1"/>
    <col min="4866" max="4866" width="21.7109375" style="2" customWidth="1"/>
    <col min="4867" max="4867" width="8.7109375" style="2" bestFit="1" customWidth="1"/>
    <col min="4868" max="4868" width="5.140625" style="2" customWidth="1"/>
    <col min="4869" max="4869" width="18" style="2" customWidth="1"/>
    <col min="4870" max="4870" width="8.28515625" style="2" customWidth="1"/>
    <col min="4871" max="4871" width="4.5703125" style="2" customWidth="1"/>
    <col min="4872" max="4872" width="3.5703125" style="2" customWidth="1"/>
    <col min="4873" max="4873" width="3.42578125" style="2" customWidth="1"/>
    <col min="4874" max="4874" width="9" style="2" bestFit="1" customWidth="1"/>
    <col min="4875" max="4875" width="3.140625" style="2" customWidth="1"/>
    <col min="4876" max="4876" width="8.7109375" style="2" bestFit="1" customWidth="1"/>
    <col min="4877" max="4877" width="3.85546875" style="2" customWidth="1"/>
    <col min="4878" max="4878" width="3.5703125" style="2" customWidth="1"/>
    <col min="4879" max="4879" width="5" style="2" customWidth="1"/>
    <col min="4880" max="4880" width="7.85546875" style="2" bestFit="1" customWidth="1"/>
    <col min="4881" max="4881" width="6.42578125" style="2" customWidth="1"/>
    <col min="4882" max="4882" width="6.5703125" style="2" bestFit="1" customWidth="1"/>
    <col min="4883" max="4883" width="9.5703125" style="2" bestFit="1" customWidth="1"/>
    <col min="4884" max="4884" width="10" style="2" customWidth="1"/>
    <col min="4885" max="4885" width="8.7109375" style="2" bestFit="1" customWidth="1"/>
    <col min="4886" max="4886" width="10.85546875" style="2" bestFit="1" customWidth="1"/>
    <col min="4887" max="4887" width="9.140625" style="2" bestFit="1" customWidth="1"/>
    <col min="4888" max="4888" width="6.140625" style="2" bestFit="1" customWidth="1"/>
    <col min="4889" max="4891" width="6.140625" style="2" customWidth="1"/>
    <col min="4892" max="5120" width="9.140625" style="2"/>
    <col min="5121" max="5121" width="5.42578125" style="2" customWidth="1"/>
    <col min="5122" max="5122" width="21.7109375" style="2" customWidth="1"/>
    <col min="5123" max="5123" width="8.7109375" style="2" bestFit="1" customWidth="1"/>
    <col min="5124" max="5124" width="5.140625" style="2" customWidth="1"/>
    <col min="5125" max="5125" width="18" style="2" customWidth="1"/>
    <col min="5126" max="5126" width="8.28515625" style="2" customWidth="1"/>
    <col min="5127" max="5127" width="4.5703125" style="2" customWidth="1"/>
    <col min="5128" max="5128" width="3.5703125" style="2" customWidth="1"/>
    <col min="5129" max="5129" width="3.42578125" style="2" customWidth="1"/>
    <col min="5130" max="5130" width="9" style="2" bestFit="1" customWidth="1"/>
    <col min="5131" max="5131" width="3.140625" style="2" customWidth="1"/>
    <col min="5132" max="5132" width="8.7109375" style="2" bestFit="1" customWidth="1"/>
    <col min="5133" max="5133" width="3.85546875" style="2" customWidth="1"/>
    <col min="5134" max="5134" width="3.5703125" style="2" customWidth="1"/>
    <col min="5135" max="5135" width="5" style="2" customWidth="1"/>
    <col min="5136" max="5136" width="7.85546875" style="2" bestFit="1" customWidth="1"/>
    <col min="5137" max="5137" width="6.42578125" style="2" customWidth="1"/>
    <col min="5138" max="5138" width="6.5703125" style="2" bestFit="1" customWidth="1"/>
    <col min="5139" max="5139" width="9.5703125" style="2" bestFit="1" customWidth="1"/>
    <col min="5140" max="5140" width="10" style="2" customWidth="1"/>
    <col min="5141" max="5141" width="8.7109375" style="2" bestFit="1" customWidth="1"/>
    <col min="5142" max="5142" width="10.85546875" style="2" bestFit="1" customWidth="1"/>
    <col min="5143" max="5143" width="9.140625" style="2" bestFit="1" customWidth="1"/>
    <col min="5144" max="5144" width="6.140625" style="2" bestFit="1" customWidth="1"/>
    <col min="5145" max="5147" width="6.140625" style="2" customWidth="1"/>
    <col min="5148" max="5376" width="9.140625" style="2"/>
    <col min="5377" max="5377" width="5.42578125" style="2" customWidth="1"/>
    <col min="5378" max="5378" width="21.7109375" style="2" customWidth="1"/>
    <col min="5379" max="5379" width="8.7109375" style="2" bestFit="1" customWidth="1"/>
    <col min="5380" max="5380" width="5.140625" style="2" customWidth="1"/>
    <col min="5381" max="5381" width="18" style="2" customWidth="1"/>
    <col min="5382" max="5382" width="8.28515625" style="2" customWidth="1"/>
    <col min="5383" max="5383" width="4.5703125" style="2" customWidth="1"/>
    <col min="5384" max="5384" width="3.5703125" style="2" customWidth="1"/>
    <col min="5385" max="5385" width="3.42578125" style="2" customWidth="1"/>
    <col min="5386" max="5386" width="9" style="2" bestFit="1" customWidth="1"/>
    <col min="5387" max="5387" width="3.140625" style="2" customWidth="1"/>
    <col min="5388" max="5388" width="8.7109375" style="2" bestFit="1" customWidth="1"/>
    <col min="5389" max="5389" width="3.85546875" style="2" customWidth="1"/>
    <col min="5390" max="5390" width="3.5703125" style="2" customWidth="1"/>
    <col min="5391" max="5391" width="5" style="2" customWidth="1"/>
    <col min="5392" max="5392" width="7.85546875" style="2" bestFit="1" customWidth="1"/>
    <col min="5393" max="5393" width="6.42578125" style="2" customWidth="1"/>
    <col min="5394" max="5394" width="6.5703125" style="2" bestFit="1" customWidth="1"/>
    <col min="5395" max="5395" width="9.5703125" style="2" bestFit="1" customWidth="1"/>
    <col min="5396" max="5396" width="10" style="2" customWidth="1"/>
    <col min="5397" max="5397" width="8.7109375" style="2" bestFit="1" customWidth="1"/>
    <col min="5398" max="5398" width="10.85546875" style="2" bestFit="1" customWidth="1"/>
    <col min="5399" max="5399" width="9.140625" style="2" bestFit="1" customWidth="1"/>
    <col min="5400" max="5400" width="6.140625" style="2" bestFit="1" customWidth="1"/>
    <col min="5401" max="5403" width="6.140625" style="2" customWidth="1"/>
    <col min="5404" max="5632" width="9.140625" style="2"/>
    <col min="5633" max="5633" width="5.42578125" style="2" customWidth="1"/>
    <col min="5634" max="5634" width="21.7109375" style="2" customWidth="1"/>
    <col min="5635" max="5635" width="8.7109375" style="2" bestFit="1" customWidth="1"/>
    <col min="5636" max="5636" width="5.140625" style="2" customWidth="1"/>
    <col min="5637" max="5637" width="18" style="2" customWidth="1"/>
    <col min="5638" max="5638" width="8.28515625" style="2" customWidth="1"/>
    <col min="5639" max="5639" width="4.5703125" style="2" customWidth="1"/>
    <col min="5640" max="5640" width="3.5703125" style="2" customWidth="1"/>
    <col min="5641" max="5641" width="3.42578125" style="2" customWidth="1"/>
    <col min="5642" max="5642" width="9" style="2" bestFit="1" customWidth="1"/>
    <col min="5643" max="5643" width="3.140625" style="2" customWidth="1"/>
    <col min="5644" max="5644" width="8.7109375" style="2" bestFit="1" customWidth="1"/>
    <col min="5645" max="5645" width="3.85546875" style="2" customWidth="1"/>
    <col min="5646" max="5646" width="3.5703125" style="2" customWidth="1"/>
    <col min="5647" max="5647" width="5" style="2" customWidth="1"/>
    <col min="5648" max="5648" width="7.85546875" style="2" bestFit="1" customWidth="1"/>
    <col min="5649" max="5649" width="6.42578125" style="2" customWidth="1"/>
    <col min="5650" max="5650" width="6.5703125" style="2" bestFit="1" customWidth="1"/>
    <col min="5651" max="5651" width="9.5703125" style="2" bestFit="1" customWidth="1"/>
    <col min="5652" max="5652" width="10" style="2" customWidth="1"/>
    <col min="5653" max="5653" width="8.7109375" style="2" bestFit="1" customWidth="1"/>
    <col min="5654" max="5654" width="10.85546875" style="2" bestFit="1" customWidth="1"/>
    <col min="5655" max="5655" width="9.140625" style="2" bestFit="1" customWidth="1"/>
    <col min="5656" max="5656" width="6.140625" style="2" bestFit="1" customWidth="1"/>
    <col min="5657" max="5659" width="6.140625" style="2" customWidth="1"/>
    <col min="5660" max="5888" width="9.140625" style="2"/>
    <col min="5889" max="5889" width="5.42578125" style="2" customWidth="1"/>
    <col min="5890" max="5890" width="21.7109375" style="2" customWidth="1"/>
    <col min="5891" max="5891" width="8.7109375" style="2" bestFit="1" customWidth="1"/>
    <col min="5892" max="5892" width="5.140625" style="2" customWidth="1"/>
    <col min="5893" max="5893" width="18" style="2" customWidth="1"/>
    <col min="5894" max="5894" width="8.28515625" style="2" customWidth="1"/>
    <col min="5895" max="5895" width="4.5703125" style="2" customWidth="1"/>
    <col min="5896" max="5896" width="3.5703125" style="2" customWidth="1"/>
    <col min="5897" max="5897" width="3.42578125" style="2" customWidth="1"/>
    <col min="5898" max="5898" width="9" style="2" bestFit="1" customWidth="1"/>
    <col min="5899" max="5899" width="3.140625" style="2" customWidth="1"/>
    <col min="5900" max="5900" width="8.7109375" style="2" bestFit="1" customWidth="1"/>
    <col min="5901" max="5901" width="3.85546875" style="2" customWidth="1"/>
    <col min="5902" max="5902" width="3.5703125" style="2" customWidth="1"/>
    <col min="5903" max="5903" width="5" style="2" customWidth="1"/>
    <col min="5904" max="5904" width="7.85546875" style="2" bestFit="1" customWidth="1"/>
    <col min="5905" max="5905" width="6.42578125" style="2" customWidth="1"/>
    <col min="5906" max="5906" width="6.5703125" style="2" bestFit="1" customWidth="1"/>
    <col min="5907" max="5907" width="9.5703125" style="2" bestFit="1" customWidth="1"/>
    <col min="5908" max="5908" width="10" style="2" customWidth="1"/>
    <col min="5909" max="5909" width="8.7109375" style="2" bestFit="1" customWidth="1"/>
    <col min="5910" max="5910" width="10.85546875" style="2" bestFit="1" customWidth="1"/>
    <col min="5911" max="5911" width="9.140625" style="2" bestFit="1" customWidth="1"/>
    <col min="5912" max="5912" width="6.140625" style="2" bestFit="1" customWidth="1"/>
    <col min="5913" max="5915" width="6.140625" style="2" customWidth="1"/>
    <col min="5916" max="6144" width="9.140625" style="2"/>
    <col min="6145" max="6145" width="5.42578125" style="2" customWidth="1"/>
    <col min="6146" max="6146" width="21.7109375" style="2" customWidth="1"/>
    <col min="6147" max="6147" width="8.7109375" style="2" bestFit="1" customWidth="1"/>
    <col min="6148" max="6148" width="5.140625" style="2" customWidth="1"/>
    <col min="6149" max="6149" width="18" style="2" customWidth="1"/>
    <col min="6150" max="6150" width="8.28515625" style="2" customWidth="1"/>
    <col min="6151" max="6151" width="4.5703125" style="2" customWidth="1"/>
    <col min="6152" max="6152" width="3.5703125" style="2" customWidth="1"/>
    <col min="6153" max="6153" width="3.42578125" style="2" customWidth="1"/>
    <col min="6154" max="6154" width="9" style="2" bestFit="1" customWidth="1"/>
    <col min="6155" max="6155" width="3.140625" style="2" customWidth="1"/>
    <col min="6156" max="6156" width="8.7109375" style="2" bestFit="1" customWidth="1"/>
    <col min="6157" max="6157" width="3.85546875" style="2" customWidth="1"/>
    <col min="6158" max="6158" width="3.5703125" style="2" customWidth="1"/>
    <col min="6159" max="6159" width="5" style="2" customWidth="1"/>
    <col min="6160" max="6160" width="7.85546875" style="2" bestFit="1" customWidth="1"/>
    <col min="6161" max="6161" width="6.42578125" style="2" customWidth="1"/>
    <col min="6162" max="6162" width="6.5703125" style="2" bestFit="1" customWidth="1"/>
    <col min="6163" max="6163" width="9.5703125" style="2" bestFit="1" customWidth="1"/>
    <col min="6164" max="6164" width="10" style="2" customWidth="1"/>
    <col min="6165" max="6165" width="8.7109375" style="2" bestFit="1" customWidth="1"/>
    <col min="6166" max="6166" width="10.85546875" style="2" bestFit="1" customWidth="1"/>
    <col min="6167" max="6167" width="9.140625" style="2" bestFit="1" customWidth="1"/>
    <col min="6168" max="6168" width="6.140625" style="2" bestFit="1" customWidth="1"/>
    <col min="6169" max="6171" width="6.140625" style="2" customWidth="1"/>
    <col min="6172" max="6400" width="9.140625" style="2"/>
    <col min="6401" max="6401" width="5.42578125" style="2" customWidth="1"/>
    <col min="6402" max="6402" width="21.7109375" style="2" customWidth="1"/>
    <col min="6403" max="6403" width="8.7109375" style="2" bestFit="1" customWidth="1"/>
    <col min="6404" max="6404" width="5.140625" style="2" customWidth="1"/>
    <col min="6405" max="6405" width="18" style="2" customWidth="1"/>
    <col min="6406" max="6406" width="8.28515625" style="2" customWidth="1"/>
    <col min="6407" max="6407" width="4.5703125" style="2" customWidth="1"/>
    <col min="6408" max="6408" width="3.5703125" style="2" customWidth="1"/>
    <col min="6409" max="6409" width="3.42578125" style="2" customWidth="1"/>
    <col min="6410" max="6410" width="9" style="2" bestFit="1" customWidth="1"/>
    <col min="6411" max="6411" width="3.140625" style="2" customWidth="1"/>
    <col min="6412" max="6412" width="8.7109375" style="2" bestFit="1" customWidth="1"/>
    <col min="6413" max="6413" width="3.85546875" style="2" customWidth="1"/>
    <col min="6414" max="6414" width="3.5703125" style="2" customWidth="1"/>
    <col min="6415" max="6415" width="5" style="2" customWidth="1"/>
    <col min="6416" max="6416" width="7.85546875" style="2" bestFit="1" customWidth="1"/>
    <col min="6417" max="6417" width="6.42578125" style="2" customWidth="1"/>
    <col min="6418" max="6418" width="6.5703125" style="2" bestFit="1" customWidth="1"/>
    <col min="6419" max="6419" width="9.5703125" style="2" bestFit="1" customWidth="1"/>
    <col min="6420" max="6420" width="10" style="2" customWidth="1"/>
    <col min="6421" max="6421" width="8.7109375" style="2" bestFit="1" customWidth="1"/>
    <col min="6422" max="6422" width="10.85546875" style="2" bestFit="1" customWidth="1"/>
    <col min="6423" max="6423" width="9.140625" style="2" bestFit="1" customWidth="1"/>
    <col min="6424" max="6424" width="6.140625" style="2" bestFit="1" customWidth="1"/>
    <col min="6425" max="6427" width="6.140625" style="2" customWidth="1"/>
    <col min="6428" max="6656" width="9.140625" style="2"/>
    <col min="6657" max="6657" width="5.42578125" style="2" customWidth="1"/>
    <col min="6658" max="6658" width="21.7109375" style="2" customWidth="1"/>
    <col min="6659" max="6659" width="8.7109375" style="2" bestFit="1" customWidth="1"/>
    <col min="6660" max="6660" width="5.140625" style="2" customWidth="1"/>
    <col min="6661" max="6661" width="18" style="2" customWidth="1"/>
    <col min="6662" max="6662" width="8.28515625" style="2" customWidth="1"/>
    <col min="6663" max="6663" width="4.5703125" style="2" customWidth="1"/>
    <col min="6664" max="6664" width="3.5703125" style="2" customWidth="1"/>
    <col min="6665" max="6665" width="3.42578125" style="2" customWidth="1"/>
    <col min="6666" max="6666" width="9" style="2" bestFit="1" customWidth="1"/>
    <col min="6667" max="6667" width="3.140625" style="2" customWidth="1"/>
    <col min="6668" max="6668" width="8.7109375" style="2" bestFit="1" customWidth="1"/>
    <col min="6669" max="6669" width="3.85546875" style="2" customWidth="1"/>
    <col min="6670" max="6670" width="3.5703125" style="2" customWidth="1"/>
    <col min="6671" max="6671" width="5" style="2" customWidth="1"/>
    <col min="6672" max="6672" width="7.85546875" style="2" bestFit="1" customWidth="1"/>
    <col min="6673" max="6673" width="6.42578125" style="2" customWidth="1"/>
    <col min="6674" max="6674" width="6.5703125" style="2" bestFit="1" customWidth="1"/>
    <col min="6675" max="6675" width="9.5703125" style="2" bestFit="1" customWidth="1"/>
    <col min="6676" max="6676" width="10" style="2" customWidth="1"/>
    <col min="6677" max="6677" width="8.7109375" style="2" bestFit="1" customWidth="1"/>
    <col min="6678" max="6678" width="10.85546875" style="2" bestFit="1" customWidth="1"/>
    <col min="6679" max="6679" width="9.140625" style="2" bestFit="1" customWidth="1"/>
    <col min="6680" max="6680" width="6.140625" style="2" bestFit="1" customWidth="1"/>
    <col min="6681" max="6683" width="6.140625" style="2" customWidth="1"/>
    <col min="6684" max="6912" width="9.140625" style="2"/>
    <col min="6913" max="6913" width="5.42578125" style="2" customWidth="1"/>
    <col min="6914" max="6914" width="21.7109375" style="2" customWidth="1"/>
    <col min="6915" max="6915" width="8.7109375" style="2" bestFit="1" customWidth="1"/>
    <col min="6916" max="6916" width="5.140625" style="2" customWidth="1"/>
    <col min="6917" max="6917" width="18" style="2" customWidth="1"/>
    <col min="6918" max="6918" width="8.28515625" style="2" customWidth="1"/>
    <col min="6919" max="6919" width="4.5703125" style="2" customWidth="1"/>
    <col min="6920" max="6920" width="3.5703125" style="2" customWidth="1"/>
    <col min="6921" max="6921" width="3.42578125" style="2" customWidth="1"/>
    <col min="6922" max="6922" width="9" style="2" bestFit="1" customWidth="1"/>
    <col min="6923" max="6923" width="3.140625" style="2" customWidth="1"/>
    <col min="6924" max="6924" width="8.7109375" style="2" bestFit="1" customWidth="1"/>
    <col min="6925" max="6925" width="3.85546875" style="2" customWidth="1"/>
    <col min="6926" max="6926" width="3.5703125" style="2" customWidth="1"/>
    <col min="6927" max="6927" width="5" style="2" customWidth="1"/>
    <col min="6928" max="6928" width="7.85546875" style="2" bestFit="1" customWidth="1"/>
    <col min="6929" max="6929" width="6.42578125" style="2" customWidth="1"/>
    <col min="6930" max="6930" width="6.5703125" style="2" bestFit="1" customWidth="1"/>
    <col min="6931" max="6931" width="9.5703125" style="2" bestFit="1" customWidth="1"/>
    <col min="6932" max="6932" width="10" style="2" customWidth="1"/>
    <col min="6933" max="6933" width="8.7109375" style="2" bestFit="1" customWidth="1"/>
    <col min="6934" max="6934" width="10.85546875" style="2" bestFit="1" customWidth="1"/>
    <col min="6935" max="6935" width="9.140625" style="2" bestFit="1" customWidth="1"/>
    <col min="6936" max="6936" width="6.140625" style="2" bestFit="1" customWidth="1"/>
    <col min="6937" max="6939" width="6.140625" style="2" customWidth="1"/>
    <col min="6940" max="7168" width="9.140625" style="2"/>
    <col min="7169" max="7169" width="5.42578125" style="2" customWidth="1"/>
    <col min="7170" max="7170" width="21.7109375" style="2" customWidth="1"/>
    <col min="7171" max="7171" width="8.7109375" style="2" bestFit="1" customWidth="1"/>
    <col min="7172" max="7172" width="5.140625" style="2" customWidth="1"/>
    <col min="7173" max="7173" width="18" style="2" customWidth="1"/>
    <col min="7174" max="7174" width="8.28515625" style="2" customWidth="1"/>
    <col min="7175" max="7175" width="4.5703125" style="2" customWidth="1"/>
    <col min="7176" max="7176" width="3.5703125" style="2" customWidth="1"/>
    <col min="7177" max="7177" width="3.42578125" style="2" customWidth="1"/>
    <col min="7178" max="7178" width="9" style="2" bestFit="1" customWidth="1"/>
    <col min="7179" max="7179" width="3.140625" style="2" customWidth="1"/>
    <col min="7180" max="7180" width="8.7109375" style="2" bestFit="1" customWidth="1"/>
    <col min="7181" max="7181" width="3.85546875" style="2" customWidth="1"/>
    <col min="7182" max="7182" width="3.5703125" style="2" customWidth="1"/>
    <col min="7183" max="7183" width="5" style="2" customWidth="1"/>
    <col min="7184" max="7184" width="7.85546875" style="2" bestFit="1" customWidth="1"/>
    <col min="7185" max="7185" width="6.42578125" style="2" customWidth="1"/>
    <col min="7186" max="7186" width="6.5703125" style="2" bestFit="1" customWidth="1"/>
    <col min="7187" max="7187" width="9.5703125" style="2" bestFit="1" customWidth="1"/>
    <col min="7188" max="7188" width="10" style="2" customWidth="1"/>
    <col min="7189" max="7189" width="8.7109375" style="2" bestFit="1" customWidth="1"/>
    <col min="7190" max="7190" width="10.85546875" style="2" bestFit="1" customWidth="1"/>
    <col min="7191" max="7191" width="9.140625" style="2" bestFit="1" customWidth="1"/>
    <col min="7192" max="7192" width="6.140625" style="2" bestFit="1" customWidth="1"/>
    <col min="7193" max="7195" width="6.140625" style="2" customWidth="1"/>
    <col min="7196" max="7424" width="9.140625" style="2"/>
    <col min="7425" max="7425" width="5.42578125" style="2" customWidth="1"/>
    <col min="7426" max="7426" width="21.7109375" style="2" customWidth="1"/>
    <col min="7427" max="7427" width="8.7109375" style="2" bestFit="1" customWidth="1"/>
    <col min="7428" max="7428" width="5.140625" style="2" customWidth="1"/>
    <col min="7429" max="7429" width="18" style="2" customWidth="1"/>
    <col min="7430" max="7430" width="8.28515625" style="2" customWidth="1"/>
    <col min="7431" max="7431" width="4.5703125" style="2" customWidth="1"/>
    <col min="7432" max="7432" width="3.5703125" style="2" customWidth="1"/>
    <col min="7433" max="7433" width="3.42578125" style="2" customWidth="1"/>
    <col min="7434" max="7434" width="9" style="2" bestFit="1" customWidth="1"/>
    <col min="7435" max="7435" width="3.140625" style="2" customWidth="1"/>
    <col min="7436" max="7436" width="8.7109375" style="2" bestFit="1" customWidth="1"/>
    <col min="7437" max="7437" width="3.85546875" style="2" customWidth="1"/>
    <col min="7438" max="7438" width="3.5703125" style="2" customWidth="1"/>
    <col min="7439" max="7439" width="5" style="2" customWidth="1"/>
    <col min="7440" max="7440" width="7.85546875" style="2" bestFit="1" customWidth="1"/>
    <col min="7441" max="7441" width="6.42578125" style="2" customWidth="1"/>
    <col min="7442" max="7442" width="6.5703125" style="2" bestFit="1" customWidth="1"/>
    <col min="7443" max="7443" width="9.5703125" style="2" bestFit="1" customWidth="1"/>
    <col min="7444" max="7444" width="10" style="2" customWidth="1"/>
    <col min="7445" max="7445" width="8.7109375" style="2" bestFit="1" customWidth="1"/>
    <col min="7446" max="7446" width="10.85546875" style="2" bestFit="1" customWidth="1"/>
    <col min="7447" max="7447" width="9.140625" style="2" bestFit="1" customWidth="1"/>
    <col min="7448" max="7448" width="6.140625" style="2" bestFit="1" customWidth="1"/>
    <col min="7449" max="7451" width="6.140625" style="2" customWidth="1"/>
    <col min="7452" max="7680" width="9.140625" style="2"/>
    <col min="7681" max="7681" width="5.42578125" style="2" customWidth="1"/>
    <col min="7682" max="7682" width="21.7109375" style="2" customWidth="1"/>
    <col min="7683" max="7683" width="8.7109375" style="2" bestFit="1" customWidth="1"/>
    <col min="7684" max="7684" width="5.140625" style="2" customWidth="1"/>
    <col min="7685" max="7685" width="18" style="2" customWidth="1"/>
    <col min="7686" max="7686" width="8.28515625" style="2" customWidth="1"/>
    <col min="7687" max="7687" width="4.5703125" style="2" customWidth="1"/>
    <col min="7688" max="7688" width="3.5703125" style="2" customWidth="1"/>
    <col min="7689" max="7689" width="3.42578125" style="2" customWidth="1"/>
    <col min="7690" max="7690" width="9" style="2" bestFit="1" customWidth="1"/>
    <col min="7691" max="7691" width="3.140625" style="2" customWidth="1"/>
    <col min="7692" max="7692" width="8.7109375" style="2" bestFit="1" customWidth="1"/>
    <col min="7693" max="7693" width="3.85546875" style="2" customWidth="1"/>
    <col min="7694" max="7694" width="3.5703125" style="2" customWidth="1"/>
    <col min="7695" max="7695" width="5" style="2" customWidth="1"/>
    <col min="7696" max="7696" width="7.85546875" style="2" bestFit="1" customWidth="1"/>
    <col min="7697" max="7697" width="6.42578125" style="2" customWidth="1"/>
    <col min="7698" max="7698" width="6.5703125" style="2" bestFit="1" customWidth="1"/>
    <col min="7699" max="7699" width="9.5703125" style="2" bestFit="1" customWidth="1"/>
    <col min="7700" max="7700" width="10" style="2" customWidth="1"/>
    <col min="7701" max="7701" width="8.7109375" style="2" bestFit="1" customWidth="1"/>
    <col min="7702" max="7702" width="10.85546875" style="2" bestFit="1" customWidth="1"/>
    <col min="7703" max="7703" width="9.140625" style="2" bestFit="1" customWidth="1"/>
    <col min="7704" max="7704" width="6.140625" style="2" bestFit="1" customWidth="1"/>
    <col min="7705" max="7707" width="6.140625" style="2" customWidth="1"/>
    <col min="7708" max="7936" width="9.140625" style="2"/>
    <col min="7937" max="7937" width="5.42578125" style="2" customWidth="1"/>
    <col min="7938" max="7938" width="21.7109375" style="2" customWidth="1"/>
    <col min="7939" max="7939" width="8.7109375" style="2" bestFit="1" customWidth="1"/>
    <col min="7940" max="7940" width="5.140625" style="2" customWidth="1"/>
    <col min="7941" max="7941" width="18" style="2" customWidth="1"/>
    <col min="7942" max="7942" width="8.28515625" style="2" customWidth="1"/>
    <col min="7943" max="7943" width="4.5703125" style="2" customWidth="1"/>
    <col min="7944" max="7944" width="3.5703125" style="2" customWidth="1"/>
    <col min="7945" max="7945" width="3.42578125" style="2" customWidth="1"/>
    <col min="7946" max="7946" width="9" style="2" bestFit="1" customWidth="1"/>
    <col min="7947" max="7947" width="3.140625" style="2" customWidth="1"/>
    <col min="7948" max="7948" width="8.7109375" style="2" bestFit="1" customWidth="1"/>
    <col min="7949" max="7949" width="3.85546875" style="2" customWidth="1"/>
    <col min="7950" max="7950" width="3.5703125" style="2" customWidth="1"/>
    <col min="7951" max="7951" width="5" style="2" customWidth="1"/>
    <col min="7952" max="7952" width="7.85546875" style="2" bestFit="1" customWidth="1"/>
    <col min="7953" max="7953" width="6.42578125" style="2" customWidth="1"/>
    <col min="7954" max="7954" width="6.5703125" style="2" bestFit="1" customWidth="1"/>
    <col min="7955" max="7955" width="9.5703125" style="2" bestFit="1" customWidth="1"/>
    <col min="7956" max="7956" width="10" style="2" customWidth="1"/>
    <col min="7957" max="7957" width="8.7109375" style="2" bestFit="1" customWidth="1"/>
    <col min="7958" max="7958" width="10.85546875" style="2" bestFit="1" customWidth="1"/>
    <col min="7959" max="7959" width="9.140625" style="2" bestFit="1" customWidth="1"/>
    <col min="7960" max="7960" width="6.140625" style="2" bestFit="1" customWidth="1"/>
    <col min="7961" max="7963" width="6.140625" style="2" customWidth="1"/>
    <col min="7964" max="8192" width="9.140625" style="2"/>
    <col min="8193" max="8193" width="5.42578125" style="2" customWidth="1"/>
    <col min="8194" max="8194" width="21.7109375" style="2" customWidth="1"/>
    <col min="8195" max="8195" width="8.7109375" style="2" bestFit="1" customWidth="1"/>
    <col min="8196" max="8196" width="5.140625" style="2" customWidth="1"/>
    <col min="8197" max="8197" width="18" style="2" customWidth="1"/>
    <col min="8198" max="8198" width="8.28515625" style="2" customWidth="1"/>
    <col min="8199" max="8199" width="4.5703125" style="2" customWidth="1"/>
    <col min="8200" max="8200" width="3.5703125" style="2" customWidth="1"/>
    <col min="8201" max="8201" width="3.42578125" style="2" customWidth="1"/>
    <col min="8202" max="8202" width="9" style="2" bestFit="1" customWidth="1"/>
    <col min="8203" max="8203" width="3.140625" style="2" customWidth="1"/>
    <col min="8204" max="8204" width="8.7109375" style="2" bestFit="1" customWidth="1"/>
    <col min="8205" max="8205" width="3.85546875" style="2" customWidth="1"/>
    <col min="8206" max="8206" width="3.5703125" style="2" customWidth="1"/>
    <col min="8207" max="8207" width="5" style="2" customWidth="1"/>
    <col min="8208" max="8208" width="7.85546875" style="2" bestFit="1" customWidth="1"/>
    <col min="8209" max="8209" width="6.42578125" style="2" customWidth="1"/>
    <col min="8210" max="8210" width="6.5703125" style="2" bestFit="1" customWidth="1"/>
    <col min="8211" max="8211" width="9.5703125" style="2" bestFit="1" customWidth="1"/>
    <col min="8212" max="8212" width="10" style="2" customWidth="1"/>
    <col min="8213" max="8213" width="8.7109375" style="2" bestFit="1" customWidth="1"/>
    <col min="8214" max="8214" width="10.85546875" style="2" bestFit="1" customWidth="1"/>
    <col min="8215" max="8215" width="9.140625" style="2" bestFit="1" customWidth="1"/>
    <col min="8216" max="8216" width="6.140625" style="2" bestFit="1" customWidth="1"/>
    <col min="8217" max="8219" width="6.140625" style="2" customWidth="1"/>
    <col min="8220" max="8448" width="9.140625" style="2"/>
    <col min="8449" max="8449" width="5.42578125" style="2" customWidth="1"/>
    <col min="8450" max="8450" width="21.7109375" style="2" customWidth="1"/>
    <col min="8451" max="8451" width="8.7109375" style="2" bestFit="1" customWidth="1"/>
    <col min="8452" max="8452" width="5.140625" style="2" customWidth="1"/>
    <col min="8453" max="8453" width="18" style="2" customWidth="1"/>
    <col min="8454" max="8454" width="8.28515625" style="2" customWidth="1"/>
    <col min="8455" max="8455" width="4.5703125" style="2" customWidth="1"/>
    <col min="8456" max="8456" width="3.5703125" style="2" customWidth="1"/>
    <col min="8457" max="8457" width="3.42578125" style="2" customWidth="1"/>
    <col min="8458" max="8458" width="9" style="2" bestFit="1" customWidth="1"/>
    <col min="8459" max="8459" width="3.140625" style="2" customWidth="1"/>
    <col min="8460" max="8460" width="8.7109375" style="2" bestFit="1" customWidth="1"/>
    <col min="8461" max="8461" width="3.85546875" style="2" customWidth="1"/>
    <col min="8462" max="8462" width="3.5703125" style="2" customWidth="1"/>
    <col min="8463" max="8463" width="5" style="2" customWidth="1"/>
    <col min="8464" max="8464" width="7.85546875" style="2" bestFit="1" customWidth="1"/>
    <col min="8465" max="8465" width="6.42578125" style="2" customWidth="1"/>
    <col min="8466" max="8466" width="6.5703125" style="2" bestFit="1" customWidth="1"/>
    <col min="8467" max="8467" width="9.5703125" style="2" bestFit="1" customWidth="1"/>
    <col min="8468" max="8468" width="10" style="2" customWidth="1"/>
    <col min="8469" max="8469" width="8.7109375" style="2" bestFit="1" customWidth="1"/>
    <col min="8470" max="8470" width="10.85546875" style="2" bestFit="1" customWidth="1"/>
    <col min="8471" max="8471" width="9.140625" style="2" bestFit="1" customWidth="1"/>
    <col min="8472" max="8472" width="6.140625" style="2" bestFit="1" customWidth="1"/>
    <col min="8473" max="8475" width="6.140625" style="2" customWidth="1"/>
    <col min="8476" max="8704" width="9.140625" style="2"/>
    <col min="8705" max="8705" width="5.42578125" style="2" customWidth="1"/>
    <col min="8706" max="8706" width="21.7109375" style="2" customWidth="1"/>
    <col min="8707" max="8707" width="8.7109375" style="2" bestFit="1" customWidth="1"/>
    <col min="8708" max="8708" width="5.140625" style="2" customWidth="1"/>
    <col min="8709" max="8709" width="18" style="2" customWidth="1"/>
    <col min="8710" max="8710" width="8.28515625" style="2" customWidth="1"/>
    <col min="8711" max="8711" width="4.5703125" style="2" customWidth="1"/>
    <col min="8712" max="8712" width="3.5703125" style="2" customWidth="1"/>
    <col min="8713" max="8713" width="3.42578125" style="2" customWidth="1"/>
    <col min="8714" max="8714" width="9" style="2" bestFit="1" customWidth="1"/>
    <col min="8715" max="8715" width="3.140625" style="2" customWidth="1"/>
    <col min="8716" max="8716" width="8.7109375" style="2" bestFit="1" customWidth="1"/>
    <col min="8717" max="8717" width="3.85546875" style="2" customWidth="1"/>
    <col min="8718" max="8718" width="3.5703125" style="2" customWidth="1"/>
    <col min="8719" max="8719" width="5" style="2" customWidth="1"/>
    <col min="8720" max="8720" width="7.85546875" style="2" bestFit="1" customWidth="1"/>
    <col min="8721" max="8721" width="6.42578125" style="2" customWidth="1"/>
    <col min="8722" max="8722" width="6.5703125" style="2" bestFit="1" customWidth="1"/>
    <col min="8723" max="8723" width="9.5703125" style="2" bestFit="1" customWidth="1"/>
    <col min="8724" max="8724" width="10" style="2" customWidth="1"/>
    <col min="8725" max="8725" width="8.7109375" style="2" bestFit="1" customWidth="1"/>
    <col min="8726" max="8726" width="10.85546875" style="2" bestFit="1" customWidth="1"/>
    <col min="8727" max="8727" width="9.140625" style="2" bestFit="1" customWidth="1"/>
    <col min="8728" max="8728" width="6.140625" style="2" bestFit="1" customWidth="1"/>
    <col min="8729" max="8731" width="6.140625" style="2" customWidth="1"/>
    <col min="8732" max="8960" width="9.140625" style="2"/>
    <col min="8961" max="8961" width="5.42578125" style="2" customWidth="1"/>
    <col min="8962" max="8962" width="21.7109375" style="2" customWidth="1"/>
    <col min="8963" max="8963" width="8.7109375" style="2" bestFit="1" customWidth="1"/>
    <col min="8964" max="8964" width="5.140625" style="2" customWidth="1"/>
    <col min="8965" max="8965" width="18" style="2" customWidth="1"/>
    <col min="8966" max="8966" width="8.28515625" style="2" customWidth="1"/>
    <col min="8967" max="8967" width="4.5703125" style="2" customWidth="1"/>
    <col min="8968" max="8968" width="3.5703125" style="2" customWidth="1"/>
    <col min="8969" max="8969" width="3.42578125" style="2" customWidth="1"/>
    <col min="8970" max="8970" width="9" style="2" bestFit="1" customWidth="1"/>
    <col min="8971" max="8971" width="3.140625" style="2" customWidth="1"/>
    <col min="8972" max="8972" width="8.7109375" style="2" bestFit="1" customWidth="1"/>
    <col min="8973" max="8973" width="3.85546875" style="2" customWidth="1"/>
    <col min="8974" max="8974" width="3.5703125" style="2" customWidth="1"/>
    <col min="8975" max="8975" width="5" style="2" customWidth="1"/>
    <col min="8976" max="8976" width="7.85546875" style="2" bestFit="1" customWidth="1"/>
    <col min="8977" max="8977" width="6.42578125" style="2" customWidth="1"/>
    <col min="8978" max="8978" width="6.5703125" style="2" bestFit="1" customWidth="1"/>
    <col min="8979" max="8979" width="9.5703125" style="2" bestFit="1" customWidth="1"/>
    <col min="8980" max="8980" width="10" style="2" customWidth="1"/>
    <col min="8981" max="8981" width="8.7109375" style="2" bestFit="1" customWidth="1"/>
    <col min="8982" max="8982" width="10.85546875" style="2" bestFit="1" customWidth="1"/>
    <col min="8983" max="8983" width="9.140625" style="2" bestFit="1" customWidth="1"/>
    <col min="8984" max="8984" width="6.140625" style="2" bestFit="1" customWidth="1"/>
    <col min="8985" max="8987" width="6.140625" style="2" customWidth="1"/>
    <col min="8988" max="9216" width="9.140625" style="2"/>
    <col min="9217" max="9217" width="5.42578125" style="2" customWidth="1"/>
    <col min="9218" max="9218" width="21.7109375" style="2" customWidth="1"/>
    <col min="9219" max="9219" width="8.7109375" style="2" bestFit="1" customWidth="1"/>
    <col min="9220" max="9220" width="5.140625" style="2" customWidth="1"/>
    <col min="9221" max="9221" width="18" style="2" customWidth="1"/>
    <col min="9222" max="9222" width="8.28515625" style="2" customWidth="1"/>
    <col min="9223" max="9223" width="4.5703125" style="2" customWidth="1"/>
    <col min="9224" max="9224" width="3.5703125" style="2" customWidth="1"/>
    <col min="9225" max="9225" width="3.42578125" style="2" customWidth="1"/>
    <col min="9226" max="9226" width="9" style="2" bestFit="1" customWidth="1"/>
    <col min="9227" max="9227" width="3.140625" style="2" customWidth="1"/>
    <col min="9228" max="9228" width="8.7109375" style="2" bestFit="1" customWidth="1"/>
    <col min="9229" max="9229" width="3.85546875" style="2" customWidth="1"/>
    <col min="9230" max="9230" width="3.5703125" style="2" customWidth="1"/>
    <col min="9231" max="9231" width="5" style="2" customWidth="1"/>
    <col min="9232" max="9232" width="7.85546875" style="2" bestFit="1" customWidth="1"/>
    <col min="9233" max="9233" width="6.42578125" style="2" customWidth="1"/>
    <col min="9234" max="9234" width="6.5703125" style="2" bestFit="1" customWidth="1"/>
    <col min="9235" max="9235" width="9.5703125" style="2" bestFit="1" customWidth="1"/>
    <col min="9236" max="9236" width="10" style="2" customWidth="1"/>
    <col min="9237" max="9237" width="8.7109375" style="2" bestFit="1" customWidth="1"/>
    <col min="9238" max="9238" width="10.85546875" style="2" bestFit="1" customWidth="1"/>
    <col min="9239" max="9239" width="9.140625" style="2" bestFit="1" customWidth="1"/>
    <col min="9240" max="9240" width="6.140625" style="2" bestFit="1" customWidth="1"/>
    <col min="9241" max="9243" width="6.140625" style="2" customWidth="1"/>
    <col min="9244" max="9472" width="9.140625" style="2"/>
    <col min="9473" max="9473" width="5.42578125" style="2" customWidth="1"/>
    <col min="9474" max="9474" width="21.7109375" style="2" customWidth="1"/>
    <col min="9475" max="9475" width="8.7109375" style="2" bestFit="1" customWidth="1"/>
    <col min="9476" max="9476" width="5.140625" style="2" customWidth="1"/>
    <col min="9477" max="9477" width="18" style="2" customWidth="1"/>
    <col min="9478" max="9478" width="8.28515625" style="2" customWidth="1"/>
    <col min="9479" max="9479" width="4.5703125" style="2" customWidth="1"/>
    <col min="9480" max="9480" width="3.5703125" style="2" customWidth="1"/>
    <col min="9481" max="9481" width="3.42578125" style="2" customWidth="1"/>
    <col min="9482" max="9482" width="9" style="2" bestFit="1" customWidth="1"/>
    <col min="9483" max="9483" width="3.140625" style="2" customWidth="1"/>
    <col min="9484" max="9484" width="8.7109375" style="2" bestFit="1" customWidth="1"/>
    <col min="9485" max="9485" width="3.85546875" style="2" customWidth="1"/>
    <col min="9486" max="9486" width="3.5703125" style="2" customWidth="1"/>
    <col min="9487" max="9487" width="5" style="2" customWidth="1"/>
    <col min="9488" max="9488" width="7.85546875" style="2" bestFit="1" customWidth="1"/>
    <col min="9489" max="9489" width="6.42578125" style="2" customWidth="1"/>
    <col min="9490" max="9490" width="6.5703125" style="2" bestFit="1" customWidth="1"/>
    <col min="9491" max="9491" width="9.5703125" style="2" bestFit="1" customWidth="1"/>
    <col min="9492" max="9492" width="10" style="2" customWidth="1"/>
    <col min="9493" max="9493" width="8.7109375" style="2" bestFit="1" customWidth="1"/>
    <col min="9494" max="9494" width="10.85546875" style="2" bestFit="1" customWidth="1"/>
    <col min="9495" max="9495" width="9.140625" style="2" bestFit="1" customWidth="1"/>
    <col min="9496" max="9496" width="6.140625" style="2" bestFit="1" customWidth="1"/>
    <col min="9497" max="9499" width="6.140625" style="2" customWidth="1"/>
    <col min="9500" max="9728" width="9.140625" style="2"/>
    <col min="9729" max="9729" width="5.42578125" style="2" customWidth="1"/>
    <col min="9730" max="9730" width="21.7109375" style="2" customWidth="1"/>
    <col min="9731" max="9731" width="8.7109375" style="2" bestFit="1" customWidth="1"/>
    <col min="9732" max="9732" width="5.140625" style="2" customWidth="1"/>
    <col min="9733" max="9733" width="18" style="2" customWidth="1"/>
    <col min="9734" max="9734" width="8.28515625" style="2" customWidth="1"/>
    <col min="9735" max="9735" width="4.5703125" style="2" customWidth="1"/>
    <col min="9736" max="9736" width="3.5703125" style="2" customWidth="1"/>
    <col min="9737" max="9737" width="3.42578125" style="2" customWidth="1"/>
    <col min="9738" max="9738" width="9" style="2" bestFit="1" customWidth="1"/>
    <col min="9739" max="9739" width="3.140625" style="2" customWidth="1"/>
    <col min="9740" max="9740" width="8.7109375" style="2" bestFit="1" customWidth="1"/>
    <col min="9741" max="9741" width="3.85546875" style="2" customWidth="1"/>
    <col min="9742" max="9742" width="3.5703125" style="2" customWidth="1"/>
    <col min="9743" max="9743" width="5" style="2" customWidth="1"/>
    <col min="9744" max="9744" width="7.85546875" style="2" bestFit="1" customWidth="1"/>
    <col min="9745" max="9745" width="6.42578125" style="2" customWidth="1"/>
    <col min="9746" max="9746" width="6.5703125" style="2" bestFit="1" customWidth="1"/>
    <col min="9747" max="9747" width="9.5703125" style="2" bestFit="1" customWidth="1"/>
    <col min="9748" max="9748" width="10" style="2" customWidth="1"/>
    <col min="9749" max="9749" width="8.7109375" style="2" bestFit="1" customWidth="1"/>
    <col min="9750" max="9750" width="10.85546875" style="2" bestFit="1" customWidth="1"/>
    <col min="9751" max="9751" width="9.140625" style="2" bestFit="1" customWidth="1"/>
    <col min="9752" max="9752" width="6.140625" style="2" bestFit="1" customWidth="1"/>
    <col min="9753" max="9755" width="6.140625" style="2" customWidth="1"/>
    <col min="9756" max="9984" width="9.140625" style="2"/>
    <col min="9985" max="9985" width="5.42578125" style="2" customWidth="1"/>
    <col min="9986" max="9986" width="21.7109375" style="2" customWidth="1"/>
    <col min="9987" max="9987" width="8.7109375" style="2" bestFit="1" customWidth="1"/>
    <col min="9988" max="9988" width="5.140625" style="2" customWidth="1"/>
    <col min="9989" max="9989" width="18" style="2" customWidth="1"/>
    <col min="9990" max="9990" width="8.28515625" style="2" customWidth="1"/>
    <col min="9991" max="9991" width="4.5703125" style="2" customWidth="1"/>
    <col min="9992" max="9992" width="3.5703125" style="2" customWidth="1"/>
    <col min="9993" max="9993" width="3.42578125" style="2" customWidth="1"/>
    <col min="9994" max="9994" width="9" style="2" bestFit="1" customWidth="1"/>
    <col min="9995" max="9995" width="3.140625" style="2" customWidth="1"/>
    <col min="9996" max="9996" width="8.7109375" style="2" bestFit="1" customWidth="1"/>
    <col min="9997" max="9997" width="3.85546875" style="2" customWidth="1"/>
    <col min="9998" max="9998" width="3.5703125" style="2" customWidth="1"/>
    <col min="9999" max="9999" width="5" style="2" customWidth="1"/>
    <col min="10000" max="10000" width="7.85546875" style="2" bestFit="1" customWidth="1"/>
    <col min="10001" max="10001" width="6.42578125" style="2" customWidth="1"/>
    <col min="10002" max="10002" width="6.5703125" style="2" bestFit="1" customWidth="1"/>
    <col min="10003" max="10003" width="9.5703125" style="2" bestFit="1" customWidth="1"/>
    <col min="10004" max="10004" width="10" style="2" customWidth="1"/>
    <col min="10005" max="10005" width="8.7109375" style="2" bestFit="1" customWidth="1"/>
    <col min="10006" max="10006" width="10.85546875" style="2" bestFit="1" customWidth="1"/>
    <col min="10007" max="10007" width="9.140625" style="2" bestFit="1" customWidth="1"/>
    <col min="10008" max="10008" width="6.140625" style="2" bestFit="1" customWidth="1"/>
    <col min="10009" max="10011" width="6.140625" style="2" customWidth="1"/>
    <col min="10012" max="10240" width="9.140625" style="2"/>
    <col min="10241" max="10241" width="5.42578125" style="2" customWidth="1"/>
    <col min="10242" max="10242" width="21.7109375" style="2" customWidth="1"/>
    <col min="10243" max="10243" width="8.7109375" style="2" bestFit="1" customWidth="1"/>
    <col min="10244" max="10244" width="5.140625" style="2" customWidth="1"/>
    <col min="10245" max="10245" width="18" style="2" customWidth="1"/>
    <col min="10246" max="10246" width="8.28515625" style="2" customWidth="1"/>
    <col min="10247" max="10247" width="4.5703125" style="2" customWidth="1"/>
    <col min="10248" max="10248" width="3.5703125" style="2" customWidth="1"/>
    <col min="10249" max="10249" width="3.42578125" style="2" customWidth="1"/>
    <col min="10250" max="10250" width="9" style="2" bestFit="1" customWidth="1"/>
    <col min="10251" max="10251" width="3.140625" style="2" customWidth="1"/>
    <col min="10252" max="10252" width="8.7109375" style="2" bestFit="1" customWidth="1"/>
    <col min="10253" max="10253" width="3.85546875" style="2" customWidth="1"/>
    <col min="10254" max="10254" width="3.5703125" style="2" customWidth="1"/>
    <col min="10255" max="10255" width="5" style="2" customWidth="1"/>
    <col min="10256" max="10256" width="7.85546875" style="2" bestFit="1" customWidth="1"/>
    <col min="10257" max="10257" width="6.42578125" style="2" customWidth="1"/>
    <col min="10258" max="10258" width="6.5703125" style="2" bestFit="1" customWidth="1"/>
    <col min="10259" max="10259" width="9.5703125" style="2" bestFit="1" customWidth="1"/>
    <col min="10260" max="10260" width="10" style="2" customWidth="1"/>
    <col min="10261" max="10261" width="8.7109375" style="2" bestFit="1" customWidth="1"/>
    <col min="10262" max="10262" width="10.85546875" style="2" bestFit="1" customWidth="1"/>
    <col min="10263" max="10263" width="9.140625" style="2" bestFit="1" customWidth="1"/>
    <col min="10264" max="10264" width="6.140625" style="2" bestFit="1" customWidth="1"/>
    <col min="10265" max="10267" width="6.140625" style="2" customWidth="1"/>
    <col min="10268" max="10496" width="9.140625" style="2"/>
    <col min="10497" max="10497" width="5.42578125" style="2" customWidth="1"/>
    <col min="10498" max="10498" width="21.7109375" style="2" customWidth="1"/>
    <col min="10499" max="10499" width="8.7109375" style="2" bestFit="1" customWidth="1"/>
    <col min="10500" max="10500" width="5.140625" style="2" customWidth="1"/>
    <col min="10501" max="10501" width="18" style="2" customWidth="1"/>
    <col min="10502" max="10502" width="8.28515625" style="2" customWidth="1"/>
    <col min="10503" max="10503" width="4.5703125" style="2" customWidth="1"/>
    <col min="10504" max="10504" width="3.5703125" style="2" customWidth="1"/>
    <col min="10505" max="10505" width="3.42578125" style="2" customWidth="1"/>
    <col min="10506" max="10506" width="9" style="2" bestFit="1" customWidth="1"/>
    <col min="10507" max="10507" width="3.140625" style="2" customWidth="1"/>
    <col min="10508" max="10508" width="8.7109375" style="2" bestFit="1" customWidth="1"/>
    <col min="10509" max="10509" width="3.85546875" style="2" customWidth="1"/>
    <col min="10510" max="10510" width="3.5703125" style="2" customWidth="1"/>
    <col min="10511" max="10511" width="5" style="2" customWidth="1"/>
    <col min="10512" max="10512" width="7.85546875" style="2" bestFit="1" customWidth="1"/>
    <col min="10513" max="10513" width="6.42578125" style="2" customWidth="1"/>
    <col min="10514" max="10514" width="6.5703125" style="2" bestFit="1" customWidth="1"/>
    <col min="10515" max="10515" width="9.5703125" style="2" bestFit="1" customWidth="1"/>
    <col min="10516" max="10516" width="10" style="2" customWidth="1"/>
    <col min="10517" max="10517" width="8.7109375" style="2" bestFit="1" customWidth="1"/>
    <col min="10518" max="10518" width="10.85546875" style="2" bestFit="1" customWidth="1"/>
    <col min="10519" max="10519" width="9.140625" style="2" bestFit="1" customWidth="1"/>
    <col min="10520" max="10520" width="6.140625" style="2" bestFit="1" customWidth="1"/>
    <col min="10521" max="10523" width="6.140625" style="2" customWidth="1"/>
    <col min="10524" max="10752" width="9.140625" style="2"/>
    <col min="10753" max="10753" width="5.42578125" style="2" customWidth="1"/>
    <col min="10754" max="10754" width="21.7109375" style="2" customWidth="1"/>
    <col min="10755" max="10755" width="8.7109375" style="2" bestFit="1" customWidth="1"/>
    <col min="10756" max="10756" width="5.140625" style="2" customWidth="1"/>
    <col min="10757" max="10757" width="18" style="2" customWidth="1"/>
    <col min="10758" max="10758" width="8.28515625" style="2" customWidth="1"/>
    <col min="10759" max="10759" width="4.5703125" style="2" customWidth="1"/>
    <col min="10760" max="10760" width="3.5703125" style="2" customWidth="1"/>
    <col min="10761" max="10761" width="3.42578125" style="2" customWidth="1"/>
    <col min="10762" max="10762" width="9" style="2" bestFit="1" customWidth="1"/>
    <col min="10763" max="10763" width="3.140625" style="2" customWidth="1"/>
    <col min="10764" max="10764" width="8.7109375" style="2" bestFit="1" customWidth="1"/>
    <col min="10765" max="10765" width="3.85546875" style="2" customWidth="1"/>
    <col min="10766" max="10766" width="3.5703125" style="2" customWidth="1"/>
    <col min="10767" max="10767" width="5" style="2" customWidth="1"/>
    <col min="10768" max="10768" width="7.85546875" style="2" bestFit="1" customWidth="1"/>
    <col min="10769" max="10769" width="6.42578125" style="2" customWidth="1"/>
    <col min="10770" max="10770" width="6.5703125" style="2" bestFit="1" customWidth="1"/>
    <col min="10771" max="10771" width="9.5703125" style="2" bestFit="1" customWidth="1"/>
    <col min="10772" max="10772" width="10" style="2" customWidth="1"/>
    <col min="10773" max="10773" width="8.7109375" style="2" bestFit="1" customWidth="1"/>
    <col min="10774" max="10774" width="10.85546875" style="2" bestFit="1" customWidth="1"/>
    <col min="10775" max="10775" width="9.140625" style="2" bestFit="1" customWidth="1"/>
    <col min="10776" max="10776" width="6.140625" style="2" bestFit="1" customWidth="1"/>
    <col min="10777" max="10779" width="6.140625" style="2" customWidth="1"/>
    <col min="10780" max="11008" width="9.140625" style="2"/>
    <col min="11009" max="11009" width="5.42578125" style="2" customWidth="1"/>
    <col min="11010" max="11010" width="21.7109375" style="2" customWidth="1"/>
    <col min="11011" max="11011" width="8.7109375" style="2" bestFit="1" customWidth="1"/>
    <col min="11012" max="11012" width="5.140625" style="2" customWidth="1"/>
    <col min="11013" max="11013" width="18" style="2" customWidth="1"/>
    <col min="11014" max="11014" width="8.28515625" style="2" customWidth="1"/>
    <col min="11015" max="11015" width="4.5703125" style="2" customWidth="1"/>
    <col min="11016" max="11016" width="3.5703125" style="2" customWidth="1"/>
    <col min="11017" max="11017" width="3.42578125" style="2" customWidth="1"/>
    <col min="11018" max="11018" width="9" style="2" bestFit="1" customWidth="1"/>
    <col min="11019" max="11019" width="3.140625" style="2" customWidth="1"/>
    <col min="11020" max="11020" width="8.7109375" style="2" bestFit="1" customWidth="1"/>
    <col min="11021" max="11021" width="3.85546875" style="2" customWidth="1"/>
    <col min="11022" max="11022" width="3.5703125" style="2" customWidth="1"/>
    <col min="11023" max="11023" width="5" style="2" customWidth="1"/>
    <col min="11024" max="11024" width="7.85546875" style="2" bestFit="1" customWidth="1"/>
    <col min="11025" max="11025" width="6.42578125" style="2" customWidth="1"/>
    <col min="11026" max="11026" width="6.5703125" style="2" bestFit="1" customWidth="1"/>
    <col min="11027" max="11027" width="9.5703125" style="2" bestFit="1" customWidth="1"/>
    <col min="11028" max="11028" width="10" style="2" customWidth="1"/>
    <col min="11029" max="11029" width="8.7109375" style="2" bestFit="1" customWidth="1"/>
    <col min="11030" max="11030" width="10.85546875" style="2" bestFit="1" customWidth="1"/>
    <col min="11031" max="11031" width="9.140625" style="2" bestFit="1" customWidth="1"/>
    <col min="11032" max="11032" width="6.140625" style="2" bestFit="1" customWidth="1"/>
    <col min="11033" max="11035" width="6.140625" style="2" customWidth="1"/>
    <col min="11036" max="11264" width="9.140625" style="2"/>
    <col min="11265" max="11265" width="5.42578125" style="2" customWidth="1"/>
    <col min="11266" max="11266" width="21.7109375" style="2" customWidth="1"/>
    <col min="11267" max="11267" width="8.7109375" style="2" bestFit="1" customWidth="1"/>
    <col min="11268" max="11268" width="5.140625" style="2" customWidth="1"/>
    <col min="11269" max="11269" width="18" style="2" customWidth="1"/>
    <col min="11270" max="11270" width="8.28515625" style="2" customWidth="1"/>
    <col min="11271" max="11271" width="4.5703125" style="2" customWidth="1"/>
    <col min="11272" max="11272" width="3.5703125" style="2" customWidth="1"/>
    <col min="11273" max="11273" width="3.42578125" style="2" customWidth="1"/>
    <col min="11274" max="11274" width="9" style="2" bestFit="1" customWidth="1"/>
    <col min="11275" max="11275" width="3.140625" style="2" customWidth="1"/>
    <col min="11276" max="11276" width="8.7109375" style="2" bestFit="1" customWidth="1"/>
    <col min="11277" max="11277" width="3.85546875" style="2" customWidth="1"/>
    <col min="11278" max="11278" width="3.5703125" style="2" customWidth="1"/>
    <col min="11279" max="11279" width="5" style="2" customWidth="1"/>
    <col min="11280" max="11280" width="7.85546875" style="2" bestFit="1" customWidth="1"/>
    <col min="11281" max="11281" width="6.42578125" style="2" customWidth="1"/>
    <col min="11282" max="11282" width="6.5703125" style="2" bestFit="1" customWidth="1"/>
    <col min="11283" max="11283" width="9.5703125" style="2" bestFit="1" customWidth="1"/>
    <col min="11284" max="11284" width="10" style="2" customWidth="1"/>
    <col min="11285" max="11285" width="8.7109375" style="2" bestFit="1" customWidth="1"/>
    <col min="11286" max="11286" width="10.85546875" style="2" bestFit="1" customWidth="1"/>
    <col min="11287" max="11287" width="9.140625" style="2" bestFit="1" customWidth="1"/>
    <col min="11288" max="11288" width="6.140625" style="2" bestFit="1" customWidth="1"/>
    <col min="11289" max="11291" width="6.140625" style="2" customWidth="1"/>
    <col min="11292" max="11520" width="9.140625" style="2"/>
    <col min="11521" max="11521" width="5.42578125" style="2" customWidth="1"/>
    <col min="11522" max="11522" width="21.7109375" style="2" customWidth="1"/>
    <col min="11523" max="11523" width="8.7109375" style="2" bestFit="1" customWidth="1"/>
    <col min="11524" max="11524" width="5.140625" style="2" customWidth="1"/>
    <col min="11525" max="11525" width="18" style="2" customWidth="1"/>
    <col min="11526" max="11526" width="8.28515625" style="2" customWidth="1"/>
    <col min="11527" max="11527" width="4.5703125" style="2" customWidth="1"/>
    <col min="11528" max="11528" width="3.5703125" style="2" customWidth="1"/>
    <col min="11529" max="11529" width="3.42578125" style="2" customWidth="1"/>
    <col min="11530" max="11530" width="9" style="2" bestFit="1" customWidth="1"/>
    <col min="11531" max="11531" width="3.140625" style="2" customWidth="1"/>
    <col min="11532" max="11532" width="8.7109375" style="2" bestFit="1" customWidth="1"/>
    <col min="11533" max="11533" width="3.85546875" style="2" customWidth="1"/>
    <col min="11534" max="11534" width="3.5703125" style="2" customWidth="1"/>
    <col min="11535" max="11535" width="5" style="2" customWidth="1"/>
    <col min="11536" max="11536" width="7.85546875" style="2" bestFit="1" customWidth="1"/>
    <col min="11537" max="11537" width="6.42578125" style="2" customWidth="1"/>
    <col min="11538" max="11538" width="6.5703125" style="2" bestFit="1" customWidth="1"/>
    <col min="11539" max="11539" width="9.5703125" style="2" bestFit="1" customWidth="1"/>
    <col min="11540" max="11540" width="10" style="2" customWidth="1"/>
    <col min="11541" max="11541" width="8.7109375" style="2" bestFit="1" customWidth="1"/>
    <col min="11542" max="11542" width="10.85546875" style="2" bestFit="1" customWidth="1"/>
    <col min="11543" max="11543" width="9.140625" style="2" bestFit="1" customWidth="1"/>
    <col min="11544" max="11544" width="6.140625" style="2" bestFit="1" customWidth="1"/>
    <col min="11545" max="11547" width="6.140625" style="2" customWidth="1"/>
    <col min="11548" max="11776" width="9.140625" style="2"/>
    <col min="11777" max="11777" width="5.42578125" style="2" customWidth="1"/>
    <col min="11778" max="11778" width="21.7109375" style="2" customWidth="1"/>
    <col min="11779" max="11779" width="8.7109375" style="2" bestFit="1" customWidth="1"/>
    <col min="11780" max="11780" width="5.140625" style="2" customWidth="1"/>
    <col min="11781" max="11781" width="18" style="2" customWidth="1"/>
    <col min="11782" max="11782" width="8.28515625" style="2" customWidth="1"/>
    <col min="11783" max="11783" width="4.5703125" style="2" customWidth="1"/>
    <col min="11784" max="11784" width="3.5703125" style="2" customWidth="1"/>
    <col min="11785" max="11785" width="3.42578125" style="2" customWidth="1"/>
    <col min="11786" max="11786" width="9" style="2" bestFit="1" customWidth="1"/>
    <col min="11787" max="11787" width="3.140625" style="2" customWidth="1"/>
    <col min="11788" max="11788" width="8.7109375" style="2" bestFit="1" customWidth="1"/>
    <col min="11789" max="11789" width="3.85546875" style="2" customWidth="1"/>
    <col min="11790" max="11790" width="3.5703125" style="2" customWidth="1"/>
    <col min="11791" max="11791" width="5" style="2" customWidth="1"/>
    <col min="11792" max="11792" width="7.85546875" style="2" bestFit="1" customWidth="1"/>
    <col min="11793" max="11793" width="6.42578125" style="2" customWidth="1"/>
    <col min="11794" max="11794" width="6.5703125" style="2" bestFit="1" customWidth="1"/>
    <col min="11795" max="11795" width="9.5703125" style="2" bestFit="1" customWidth="1"/>
    <col min="11796" max="11796" width="10" style="2" customWidth="1"/>
    <col min="11797" max="11797" width="8.7109375" style="2" bestFit="1" customWidth="1"/>
    <col min="11798" max="11798" width="10.85546875" style="2" bestFit="1" customWidth="1"/>
    <col min="11799" max="11799" width="9.140625" style="2" bestFit="1" customWidth="1"/>
    <col min="11800" max="11800" width="6.140625" style="2" bestFit="1" customWidth="1"/>
    <col min="11801" max="11803" width="6.140625" style="2" customWidth="1"/>
    <col min="11804" max="12032" width="9.140625" style="2"/>
    <col min="12033" max="12033" width="5.42578125" style="2" customWidth="1"/>
    <col min="12034" max="12034" width="21.7109375" style="2" customWidth="1"/>
    <col min="12035" max="12035" width="8.7109375" style="2" bestFit="1" customWidth="1"/>
    <col min="12036" max="12036" width="5.140625" style="2" customWidth="1"/>
    <col min="12037" max="12037" width="18" style="2" customWidth="1"/>
    <col min="12038" max="12038" width="8.28515625" style="2" customWidth="1"/>
    <col min="12039" max="12039" width="4.5703125" style="2" customWidth="1"/>
    <col min="12040" max="12040" width="3.5703125" style="2" customWidth="1"/>
    <col min="12041" max="12041" width="3.42578125" style="2" customWidth="1"/>
    <col min="12042" max="12042" width="9" style="2" bestFit="1" customWidth="1"/>
    <col min="12043" max="12043" width="3.140625" style="2" customWidth="1"/>
    <col min="12044" max="12044" width="8.7109375" style="2" bestFit="1" customWidth="1"/>
    <col min="12045" max="12045" width="3.85546875" style="2" customWidth="1"/>
    <col min="12046" max="12046" width="3.5703125" style="2" customWidth="1"/>
    <col min="12047" max="12047" width="5" style="2" customWidth="1"/>
    <col min="12048" max="12048" width="7.85546875" style="2" bestFit="1" customWidth="1"/>
    <col min="12049" max="12049" width="6.42578125" style="2" customWidth="1"/>
    <col min="12050" max="12050" width="6.5703125" style="2" bestFit="1" customWidth="1"/>
    <col min="12051" max="12051" width="9.5703125" style="2" bestFit="1" customWidth="1"/>
    <col min="12052" max="12052" width="10" style="2" customWidth="1"/>
    <col min="12053" max="12053" width="8.7109375" style="2" bestFit="1" customWidth="1"/>
    <col min="12054" max="12054" width="10.85546875" style="2" bestFit="1" customWidth="1"/>
    <col min="12055" max="12055" width="9.140625" style="2" bestFit="1" customWidth="1"/>
    <col min="12056" max="12056" width="6.140625" style="2" bestFit="1" customWidth="1"/>
    <col min="12057" max="12059" width="6.140625" style="2" customWidth="1"/>
    <col min="12060" max="12288" width="9.140625" style="2"/>
    <col min="12289" max="12289" width="5.42578125" style="2" customWidth="1"/>
    <col min="12290" max="12290" width="21.7109375" style="2" customWidth="1"/>
    <col min="12291" max="12291" width="8.7109375" style="2" bestFit="1" customWidth="1"/>
    <col min="12292" max="12292" width="5.140625" style="2" customWidth="1"/>
    <col min="12293" max="12293" width="18" style="2" customWidth="1"/>
    <col min="12294" max="12294" width="8.28515625" style="2" customWidth="1"/>
    <col min="12295" max="12295" width="4.5703125" style="2" customWidth="1"/>
    <col min="12296" max="12296" width="3.5703125" style="2" customWidth="1"/>
    <col min="12297" max="12297" width="3.42578125" style="2" customWidth="1"/>
    <col min="12298" max="12298" width="9" style="2" bestFit="1" customWidth="1"/>
    <col min="12299" max="12299" width="3.140625" style="2" customWidth="1"/>
    <col min="12300" max="12300" width="8.7109375" style="2" bestFit="1" customWidth="1"/>
    <col min="12301" max="12301" width="3.85546875" style="2" customWidth="1"/>
    <col min="12302" max="12302" width="3.5703125" style="2" customWidth="1"/>
    <col min="12303" max="12303" width="5" style="2" customWidth="1"/>
    <col min="12304" max="12304" width="7.85546875" style="2" bestFit="1" customWidth="1"/>
    <col min="12305" max="12305" width="6.42578125" style="2" customWidth="1"/>
    <col min="12306" max="12306" width="6.5703125" style="2" bestFit="1" customWidth="1"/>
    <col min="12307" max="12307" width="9.5703125" style="2" bestFit="1" customWidth="1"/>
    <col min="12308" max="12308" width="10" style="2" customWidth="1"/>
    <col min="12309" max="12309" width="8.7109375" style="2" bestFit="1" customWidth="1"/>
    <col min="12310" max="12310" width="10.85546875" style="2" bestFit="1" customWidth="1"/>
    <col min="12311" max="12311" width="9.140625" style="2" bestFit="1" customWidth="1"/>
    <col min="12312" max="12312" width="6.140625" style="2" bestFit="1" customWidth="1"/>
    <col min="12313" max="12315" width="6.140625" style="2" customWidth="1"/>
    <col min="12316" max="12544" width="9.140625" style="2"/>
    <col min="12545" max="12545" width="5.42578125" style="2" customWidth="1"/>
    <col min="12546" max="12546" width="21.7109375" style="2" customWidth="1"/>
    <col min="12547" max="12547" width="8.7109375" style="2" bestFit="1" customWidth="1"/>
    <col min="12548" max="12548" width="5.140625" style="2" customWidth="1"/>
    <col min="12549" max="12549" width="18" style="2" customWidth="1"/>
    <col min="12550" max="12550" width="8.28515625" style="2" customWidth="1"/>
    <col min="12551" max="12551" width="4.5703125" style="2" customWidth="1"/>
    <col min="12552" max="12552" width="3.5703125" style="2" customWidth="1"/>
    <col min="12553" max="12553" width="3.42578125" style="2" customWidth="1"/>
    <col min="12554" max="12554" width="9" style="2" bestFit="1" customWidth="1"/>
    <col min="12555" max="12555" width="3.140625" style="2" customWidth="1"/>
    <col min="12556" max="12556" width="8.7109375" style="2" bestFit="1" customWidth="1"/>
    <col min="12557" max="12557" width="3.85546875" style="2" customWidth="1"/>
    <col min="12558" max="12558" width="3.5703125" style="2" customWidth="1"/>
    <col min="12559" max="12559" width="5" style="2" customWidth="1"/>
    <col min="12560" max="12560" width="7.85546875" style="2" bestFit="1" customWidth="1"/>
    <col min="12561" max="12561" width="6.42578125" style="2" customWidth="1"/>
    <col min="12562" max="12562" width="6.5703125" style="2" bestFit="1" customWidth="1"/>
    <col min="12563" max="12563" width="9.5703125" style="2" bestFit="1" customWidth="1"/>
    <col min="12564" max="12564" width="10" style="2" customWidth="1"/>
    <col min="12565" max="12565" width="8.7109375" style="2" bestFit="1" customWidth="1"/>
    <col min="12566" max="12566" width="10.85546875" style="2" bestFit="1" customWidth="1"/>
    <col min="12567" max="12567" width="9.140625" style="2" bestFit="1" customWidth="1"/>
    <col min="12568" max="12568" width="6.140625" style="2" bestFit="1" customWidth="1"/>
    <col min="12569" max="12571" width="6.140625" style="2" customWidth="1"/>
    <col min="12572" max="12800" width="9.140625" style="2"/>
    <col min="12801" max="12801" width="5.42578125" style="2" customWidth="1"/>
    <col min="12802" max="12802" width="21.7109375" style="2" customWidth="1"/>
    <col min="12803" max="12803" width="8.7109375" style="2" bestFit="1" customWidth="1"/>
    <col min="12804" max="12804" width="5.140625" style="2" customWidth="1"/>
    <col min="12805" max="12805" width="18" style="2" customWidth="1"/>
    <col min="12806" max="12806" width="8.28515625" style="2" customWidth="1"/>
    <col min="12807" max="12807" width="4.5703125" style="2" customWidth="1"/>
    <col min="12808" max="12808" width="3.5703125" style="2" customWidth="1"/>
    <col min="12809" max="12809" width="3.42578125" style="2" customWidth="1"/>
    <col min="12810" max="12810" width="9" style="2" bestFit="1" customWidth="1"/>
    <col min="12811" max="12811" width="3.140625" style="2" customWidth="1"/>
    <col min="12812" max="12812" width="8.7109375" style="2" bestFit="1" customWidth="1"/>
    <col min="12813" max="12813" width="3.85546875" style="2" customWidth="1"/>
    <col min="12814" max="12814" width="3.5703125" style="2" customWidth="1"/>
    <col min="12815" max="12815" width="5" style="2" customWidth="1"/>
    <col min="12816" max="12816" width="7.85546875" style="2" bestFit="1" customWidth="1"/>
    <col min="12817" max="12817" width="6.42578125" style="2" customWidth="1"/>
    <col min="12818" max="12818" width="6.5703125" style="2" bestFit="1" customWidth="1"/>
    <col min="12819" max="12819" width="9.5703125" style="2" bestFit="1" customWidth="1"/>
    <col min="12820" max="12820" width="10" style="2" customWidth="1"/>
    <col min="12821" max="12821" width="8.7109375" style="2" bestFit="1" customWidth="1"/>
    <col min="12822" max="12822" width="10.85546875" style="2" bestFit="1" customWidth="1"/>
    <col min="12823" max="12823" width="9.140625" style="2" bestFit="1" customWidth="1"/>
    <col min="12824" max="12824" width="6.140625" style="2" bestFit="1" customWidth="1"/>
    <col min="12825" max="12827" width="6.140625" style="2" customWidth="1"/>
    <col min="12828" max="13056" width="9.140625" style="2"/>
    <col min="13057" max="13057" width="5.42578125" style="2" customWidth="1"/>
    <col min="13058" max="13058" width="21.7109375" style="2" customWidth="1"/>
    <col min="13059" max="13059" width="8.7109375" style="2" bestFit="1" customWidth="1"/>
    <col min="13060" max="13060" width="5.140625" style="2" customWidth="1"/>
    <col min="13061" max="13061" width="18" style="2" customWidth="1"/>
    <col min="13062" max="13062" width="8.28515625" style="2" customWidth="1"/>
    <col min="13063" max="13063" width="4.5703125" style="2" customWidth="1"/>
    <col min="13064" max="13064" width="3.5703125" style="2" customWidth="1"/>
    <col min="13065" max="13065" width="3.42578125" style="2" customWidth="1"/>
    <col min="13066" max="13066" width="9" style="2" bestFit="1" customWidth="1"/>
    <col min="13067" max="13067" width="3.140625" style="2" customWidth="1"/>
    <col min="13068" max="13068" width="8.7109375" style="2" bestFit="1" customWidth="1"/>
    <col min="13069" max="13069" width="3.85546875" style="2" customWidth="1"/>
    <col min="13070" max="13070" width="3.5703125" style="2" customWidth="1"/>
    <col min="13071" max="13071" width="5" style="2" customWidth="1"/>
    <col min="13072" max="13072" width="7.85546875" style="2" bestFit="1" customWidth="1"/>
    <col min="13073" max="13073" width="6.42578125" style="2" customWidth="1"/>
    <col min="13074" max="13074" width="6.5703125" style="2" bestFit="1" customWidth="1"/>
    <col min="13075" max="13075" width="9.5703125" style="2" bestFit="1" customWidth="1"/>
    <col min="13076" max="13076" width="10" style="2" customWidth="1"/>
    <col min="13077" max="13077" width="8.7109375" style="2" bestFit="1" customWidth="1"/>
    <col min="13078" max="13078" width="10.85546875" style="2" bestFit="1" customWidth="1"/>
    <col min="13079" max="13079" width="9.140625" style="2" bestFit="1" customWidth="1"/>
    <col min="13080" max="13080" width="6.140625" style="2" bestFit="1" customWidth="1"/>
    <col min="13081" max="13083" width="6.140625" style="2" customWidth="1"/>
    <col min="13084" max="13312" width="9.140625" style="2"/>
    <col min="13313" max="13313" width="5.42578125" style="2" customWidth="1"/>
    <col min="13314" max="13314" width="21.7109375" style="2" customWidth="1"/>
    <col min="13315" max="13315" width="8.7109375" style="2" bestFit="1" customWidth="1"/>
    <col min="13316" max="13316" width="5.140625" style="2" customWidth="1"/>
    <col min="13317" max="13317" width="18" style="2" customWidth="1"/>
    <col min="13318" max="13318" width="8.28515625" style="2" customWidth="1"/>
    <col min="13319" max="13319" width="4.5703125" style="2" customWidth="1"/>
    <col min="13320" max="13320" width="3.5703125" style="2" customWidth="1"/>
    <col min="13321" max="13321" width="3.42578125" style="2" customWidth="1"/>
    <col min="13322" max="13322" width="9" style="2" bestFit="1" customWidth="1"/>
    <col min="13323" max="13323" width="3.140625" style="2" customWidth="1"/>
    <col min="13324" max="13324" width="8.7109375" style="2" bestFit="1" customWidth="1"/>
    <col min="13325" max="13325" width="3.85546875" style="2" customWidth="1"/>
    <col min="13326" max="13326" width="3.5703125" style="2" customWidth="1"/>
    <col min="13327" max="13327" width="5" style="2" customWidth="1"/>
    <col min="13328" max="13328" width="7.85546875" style="2" bestFit="1" customWidth="1"/>
    <col min="13329" max="13329" width="6.42578125" style="2" customWidth="1"/>
    <col min="13330" max="13330" width="6.5703125" style="2" bestFit="1" customWidth="1"/>
    <col min="13331" max="13331" width="9.5703125" style="2" bestFit="1" customWidth="1"/>
    <col min="13332" max="13332" width="10" style="2" customWidth="1"/>
    <col min="13333" max="13333" width="8.7109375" style="2" bestFit="1" customWidth="1"/>
    <col min="13334" max="13334" width="10.85546875" style="2" bestFit="1" customWidth="1"/>
    <col min="13335" max="13335" width="9.140625" style="2" bestFit="1" customWidth="1"/>
    <col min="13336" max="13336" width="6.140625" style="2" bestFit="1" customWidth="1"/>
    <col min="13337" max="13339" width="6.140625" style="2" customWidth="1"/>
    <col min="13340" max="13568" width="9.140625" style="2"/>
    <col min="13569" max="13569" width="5.42578125" style="2" customWidth="1"/>
    <col min="13570" max="13570" width="21.7109375" style="2" customWidth="1"/>
    <col min="13571" max="13571" width="8.7109375" style="2" bestFit="1" customWidth="1"/>
    <col min="13572" max="13572" width="5.140625" style="2" customWidth="1"/>
    <col min="13573" max="13573" width="18" style="2" customWidth="1"/>
    <col min="13574" max="13574" width="8.28515625" style="2" customWidth="1"/>
    <col min="13575" max="13575" width="4.5703125" style="2" customWidth="1"/>
    <col min="13576" max="13576" width="3.5703125" style="2" customWidth="1"/>
    <col min="13577" max="13577" width="3.42578125" style="2" customWidth="1"/>
    <col min="13578" max="13578" width="9" style="2" bestFit="1" customWidth="1"/>
    <col min="13579" max="13579" width="3.140625" style="2" customWidth="1"/>
    <col min="13580" max="13580" width="8.7109375" style="2" bestFit="1" customWidth="1"/>
    <col min="13581" max="13581" width="3.85546875" style="2" customWidth="1"/>
    <col min="13582" max="13582" width="3.5703125" style="2" customWidth="1"/>
    <col min="13583" max="13583" width="5" style="2" customWidth="1"/>
    <col min="13584" max="13584" width="7.85546875" style="2" bestFit="1" customWidth="1"/>
    <col min="13585" max="13585" width="6.42578125" style="2" customWidth="1"/>
    <col min="13586" max="13586" width="6.5703125" style="2" bestFit="1" customWidth="1"/>
    <col min="13587" max="13587" width="9.5703125" style="2" bestFit="1" customWidth="1"/>
    <col min="13588" max="13588" width="10" style="2" customWidth="1"/>
    <col min="13589" max="13589" width="8.7109375" style="2" bestFit="1" customWidth="1"/>
    <col min="13590" max="13590" width="10.85546875" style="2" bestFit="1" customWidth="1"/>
    <col min="13591" max="13591" width="9.140625" style="2" bestFit="1" customWidth="1"/>
    <col min="13592" max="13592" width="6.140625" style="2" bestFit="1" customWidth="1"/>
    <col min="13593" max="13595" width="6.140625" style="2" customWidth="1"/>
    <col min="13596" max="13824" width="9.140625" style="2"/>
    <col min="13825" max="13825" width="5.42578125" style="2" customWidth="1"/>
    <col min="13826" max="13826" width="21.7109375" style="2" customWidth="1"/>
    <col min="13827" max="13827" width="8.7109375" style="2" bestFit="1" customWidth="1"/>
    <col min="13828" max="13828" width="5.140625" style="2" customWidth="1"/>
    <col min="13829" max="13829" width="18" style="2" customWidth="1"/>
    <col min="13830" max="13830" width="8.28515625" style="2" customWidth="1"/>
    <col min="13831" max="13831" width="4.5703125" style="2" customWidth="1"/>
    <col min="13832" max="13832" width="3.5703125" style="2" customWidth="1"/>
    <col min="13833" max="13833" width="3.42578125" style="2" customWidth="1"/>
    <col min="13834" max="13834" width="9" style="2" bestFit="1" customWidth="1"/>
    <col min="13835" max="13835" width="3.140625" style="2" customWidth="1"/>
    <col min="13836" max="13836" width="8.7109375" style="2" bestFit="1" customWidth="1"/>
    <col min="13837" max="13837" width="3.85546875" style="2" customWidth="1"/>
    <col min="13838" max="13838" width="3.5703125" style="2" customWidth="1"/>
    <col min="13839" max="13839" width="5" style="2" customWidth="1"/>
    <col min="13840" max="13840" width="7.85546875" style="2" bestFit="1" customWidth="1"/>
    <col min="13841" max="13841" width="6.42578125" style="2" customWidth="1"/>
    <col min="13842" max="13842" width="6.5703125" style="2" bestFit="1" customWidth="1"/>
    <col min="13843" max="13843" width="9.5703125" style="2" bestFit="1" customWidth="1"/>
    <col min="13844" max="13844" width="10" style="2" customWidth="1"/>
    <col min="13845" max="13845" width="8.7109375" style="2" bestFit="1" customWidth="1"/>
    <col min="13846" max="13846" width="10.85546875" style="2" bestFit="1" customWidth="1"/>
    <col min="13847" max="13847" width="9.140625" style="2" bestFit="1" customWidth="1"/>
    <col min="13848" max="13848" width="6.140625" style="2" bestFit="1" customWidth="1"/>
    <col min="13849" max="13851" width="6.140625" style="2" customWidth="1"/>
    <col min="13852" max="14080" width="9.140625" style="2"/>
    <col min="14081" max="14081" width="5.42578125" style="2" customWidth="1"/>
    <col min="14082" max="14082" width="21.7109375" style="2" customWidth="1"/>
    <col min="14083" max="14083" width="8.7109375" style="2" bestFit="1" customWidth="1"/>
    <col min="14084" max="14084" width="5.140625" style="2" customWidth="1"/>
    <col min="14085" max="14085" width="18" style="2" customWidth="1"/>
    <col min="14086" max="14086" width="8.28515625" style="2" customWidth="1"/>
    <col min="14087" max="14087" width="4.5703125" style="2" customWidth="1"/>
    <col min="14088" max="14088" width="3.5703125" style="2" customWidth="1"/>
    <col min="14089" max="14089" width="3.42578125" style="2" customWidth="1"/>
    <col min="14090" max="14090" width="9" style="2" bestFit="1" customWidth="1"/>
    <col min="14091" max="14091" width="3.140625" style="2" customWidth="1"/>
    <col min="14092" max="14092" width="8.7109375" style="2" bestFit="1" customWidth="1"/>
    <col min="14093" max="14093" width="3.85546875" style="2" customWidth="1"/>
    <col min="14094" max="14094" width="3.5703125" style="2" customWidth="1"/>
    <col min="14095" max="14095" width="5" style="2" customWidth="1"/>
    <col min="14096" max="14096" width="7.85546875" style="2" bestFit="1" customWidth="1"/>
    <col min="14097" max="14097" width="6.42578125" style="2" customWidth="1"/>
    <col min="14098" max="14098" width="6.5703125" style="2" bestFit="1" customWidth="1"/>
    <col min="14099" max="14099" width="9.5703125" style="2" bestFit="1" customWidth="1"/>
    <col min="14100" max="14100" width="10" style="2" customWidth="1"/>
    <col min="14101" max="14101" width="8.7109375" style="2" bestFit="1" customWidth="1"/>
    <col min="14102" max="14102" width="10.85546875" style="2" bestFit="1" customWidth="1"/>
    <col min="14103" max="14103" width="9.140625" style="2" bestFit="1" customWidth="1"/>
    <col min="14104" max="14104" width="6.140625" style="2" bestFit="1" customWidth="1"/>
    <col min="14105" max="14107" width="6.140625" style="2" customWidth="1"/>
    <col min="14108" max="14336" width="9.140625" style="2"/>
    <col min="14337" max="14337" width="5.42578125" style="2" customWidth="1"/>
    <col min="14338" max="14338" width="21.7109375" style="2" customWidth="1"/>
    <col min="14339" max="14339" width="8.7109375" style="2" bestFit="1" customWidth="1"/>
    <col min="14340" max="14340" width="5.140625" style="2" customWidth="1"/>
    <col min="14341" max="14341" width="18" style="2" customWidth="1"/>
    <col min="14342" max="14342" width="8.28515625" style="2" customWidth="1"/>
    <col min="14343" max="14343" width="4.5703125" style="2" customWidth="1"/>
    <col min="14344" max="14344" width="3.5703125" style="2" customWidth="1"/>
    <col min="14345" max="14345" width="3.42578125" style="2" customWidth="1"/>
    <col min="14346" max="14346" width="9" style="2" bestFit="1" customWidth="1"/>
    <col min="14347" max="14347" width="3.140625" style="2" customWidth="1"/>
    <col min="14348" max="14348" width="8.7109375" style="2" bestFit="1" customWidth="1"/>
    <col min="14349" max="14349" width="3.85546875" style="2" customWidth="1"/>
    <col min="14350" max="14350" width="3.5703125" style="2" customWidth="1"/>
    <col min="14351" max="14351" width="5" style="2" customWidth="1"/>
    <col min="14352" max="14352" width="7.85546875" style="2" bestFit="1" customWidth="1"/>
    <col min="14353" max="14353" width="6.42578125" style="2" customWidth="1"/>
    <col min="14354" max="14354" width="6.5703125" style="2" bestFit="1" customWidth="1"/>
    <col min="14355" max="14355" width="9.5703125" style="2" bestFit="1" customWidth="1"/>
    <col min="14356" max="14356" width="10" style="2" customWidth="1"/>
    <col min="14357" max="14357" width="8.7109375" style="2" bestFit="1" customWidth="1"/>
    <col min="14358" max="14358" width="10.85546875" style="2" bestFit="1" customWidth="1"/>
    <col min="14359" max="14359" width="9.140625" style="2" bestFit="1" customWidth="1"/>
    <col min="14360" max="14360" width="6.140625" style="2" bestFit="1" customWidth="1"/>
    <col min="14361" max="14363" width="6.140625" style="2" customWidth="1"/>
    <col min="14364" max="14592" width="9.140625" style="2"/>
    <col min="14593" max="14593" width="5.42578125" style="2" customWidth="1"/>
    <col min="14594" max="14594" width="21.7109375" style="2" customWidth="1"/>
    <col min="14595" max="14595" width="8.7109375" style="2" bestFit="1" customWidth="1"/>
    <col min="14596" max="14596" width="5.140625" style="2" customWidth="1"/>
    <col min="14597" max="14597" width="18" style="2" customWidth="1"/>
    <col min="14598" max="14598" width="8.28515625" style="2" customWidth="1"/>
    <col min="14599" max="14599" width="4.5703125" style="2" customWidth="1"/>
    <col min="14600" max="14600" width="3.5703125" style="2" customWidth="1"/>
    <col min="14601" max="14601" width="3.42578125" style="2" customWidth="1"/>
    <col min="14602" max="14602" width="9" style="2" bestFit="1" customWidth="1"/>
    <col min="14603" max="14603" width="3.140625" style="2" customWidth="1"/>
    <col min="14604" max="14604" width="8.7109375" style="2" bestFit="1" customWidth="1"/>
    <col min="14605" max="14605" width="3.85546875" style="2" customWidth="1"/>
    <col min="14606" max="14606" width="3.5703125" style="2" customWidth="1"/>
    <col min="14607" max="14607" width="5" style="2" customWidth="1"/>
    <col min="14608" max="14608" width="7.85546875" style="2" bestFit="1" customWidth="1"/>
    <col min="14609" max="14609" width="6.42578125" style="2" customWidth="1"/>
    <col min="14610" max="14610" width="6.5703125" style="2" bestFit="1" customWidth="1"/>
    <col min="14611" max="14611" width="9.5703125" style="2" bestFit="1" customWidth="1"/>
    <col min="14612" max="14612" width="10" style="2" customWidth="1"/>
    <col min="14613" max="14613" width="8.7109375" style="2" bestFit="1" customWidth="1"/>
    <col min="14614" max="14614" width="10.85546875" style="2" bestFit="1" customWidth="1"/>
    <col min="14615" max="14615" width="9.140625" style="2" bestFit="1" customWidth="1"/>
    <col min="14616" max="14616" width="6.140625" style="2" bestFit="1" customWidth="1"/>
    <col min="14617" max="14619" width="6.140625" style="2" customWidth="1"/>
    <col min="14620" max="14848" width="9.140625" style="2"/>
    <col min="14849" max="14849" width="5.42578125" style="2" customWidth="1"/>
    <col min="14850" max="14850" width="21.7109375" style="2" customWidth="1"/>
    <col min="14851" max="14851" width="8.7109375" style="2" bestFit="1" customWidth="1"/>
    <col min="14852" max="14852" width="5.140625" style="2" customWidth="1"/>
    <col min="14853" max="14853" width="18" style="2" customWidth="1"/>
    <col min="14854" max="14854" width="8.28515625" style="2" customWidth="1"/>
    <col min="14855" max="14855" width="4.5703125" style="2" customWidth="1"/>
    <col min="14856" max="14856" width="3.5703125" style="2" customWidth="1"/>
    <col min="14857" max="14857" width="3.42578125" style="2" customWidth="1"/>
    <col min="14858" max="14858" width="9" style="2" bestFit="1" customWidth="1"/>
    <col min="14859" max="14859" width="3.140625" style="2" customWidth="1"/>
    <col min="14860" max="14860" width="8.7109375" style="2" bestFit="1" customWidth="1"/>
    <col min="14861" max="14861" width="3.85546875" style="2" customWidth="1"/>
    <col min="14862" max="14862" width="3.5703125" style="2" customWidth="1"/>
    <col min="14863" max="14863" width="5" style="2" customWidth="1"/>
    <col min="14864" max="14864" width="7.85546875" style="2" bestFit="1" customWidth="1"/>
    <col min="14865" max="14865" width="6.42578125" style="2" customWidth="1"/>
    <col min="14866" max="14866" width="6.5703125" style="2" bestFit="1" customWidth="1"/>
    <col min="14867" max="14867" width="9.5703125" style="2" bestFit="1" customWidth="1"/>
    <col min="14868" max="14868" width="10" style="2" customWidth="1"/>
    <col min="14869" max="14869" width="8.7109375" style="2" bestFit="1" customWidth="1"/>
    <col min="14870" max="14870" width="10.85546875" style="2" bestFit="1" customWidth="1"/>
    <col min="14871" max="14871" width="9.140625" style="2" bestFit="1" customWidth="1"/>
    <col min="14872" max="14872" width="6.140625" style="2" bestFit="1" customWidth="1"/>
    <col min="14873" max="14875" width="6.140625" style="2" customWidth="1"/>
    <col min="14876" max="15104" width="9.140625" style="2"/>
    <col min="15105" max="15105" width="5.42578125" style="2" customWidth="1"/>
    <col min="15106" max="15106" width="21.7109375" style="2" customWidth="1"/>
    <col min="15107" max="15107" width="8.7109375" style="2" bestFit="1" customWidth="1"/>
    <col min="15108" max="15108" width="5.140625" style="2" customWidth="1"/>
    <col min="15109" max="15109" width="18" style="2" customWidth="1"/>
    <col min="15110" max="15110" width="8.28515625" style="2" customWidth="1"/>
    <col min="15111" max="15111" width="4.5703125" style="2" customWidth="1"/>
    <col min="15112" max="15112" width="3.5703125" style="2" customWidth="1"/>
    <col min="15113" max="15113" width="3.42578125" style="2" customWidth="1"/>
    <col min="15114" max="15114" width="9" style="2" bestFit="1" customWidth="1"/>
    <col min="15115" max="15115" width="3.140625" style="2" customWidth="1"/>
    <col min="15116" max="15116" width="8.7109375" style="2" bestFit="1" customWidth="1"/>
    <col min="15117" max="15117" width="3.85546875" style="2" customWidth="1"/>
    <col min="15118" max="15118" width="3.5703125" style="2" customWidth="1"/>
    <col min="15119" max="15119" width="5" style="2" customWidth="1"/>
    <col min="15120" max="15120" width="7.85546875" style="2" bestFit="1" customWidth="1"/>
    <col min="15121" max="15121" width="6.42578125" style="2" customWidth="1"/>
    <col min="15122" max="15122" width="6.5703125" style="2" bestFit="1" customWidth="1"/>
    <col min="15123" max="15123" width="9.5703125" style="2" bestFit="1" customWidth="1"/>
    <col min="15124" max="15124" width="10" style="2" customWidth="1"/>
    <col min="15125" max="15125" width="8.7109375" style="2" bestFit="1" customWidth="1"/>
    <col min="15126" max="15126" width="10.85546875" style="2" bestFit="1" customWidth="1"/>
    <col min="15127" max="15127" width="9.140625" style="2" bestFit="1" customWidth="1"/>
    <col min="15128" max="15128" width="6.140625" style="2" bestFit="1" customWidth="1"/>
    <col min="15129" max="15131" width="6.140625" style="2" customWidth="1"/>
    <col min="15132" max="15360" width="9.140625" style="2"/>
    <col min="15361" max="15361" width="5.42578125" style="2" customWidth="1"/>
    <col min="15362" max="15362" width="21.7109375" style="2" customWidth="1"/>
    <col min="15363" max="15363" width="8.7109375" style="2" bestFit="1" customWidth="1"/>
    <col min="15364" max="15364" width="5.140625" style="2" customWidth="1"/>
    <col min="15365" max="15365" width="18" style="2" customWidth="1"/>
    <col min="15366" max="15366" width="8.28515625" style="2" customWidth="1"/>
    <col min="15367" max="15367" width="4.5703125" style="2" customWidth="1"/>
    <col min="15368" max="15368" width="3.5703125" style="2" customWidth="1"/>
    <col min="15369" max="15369" width="3.42578125" style="2" customWidth="1"/>
    <col min="15370" max="15370" width="9" style="2" bestFit="1" customWidth="1"/>
    <col min="15371" max="15371" width="3.140625" style="2" customWidth="1"/>
    <col min="15372" max="15372" width="8.7109375" style="2" bestFit="1" customWidth="1"/>
    <col min="15373" max="15373" width="3.85546875" style="2" customWidth="1"/>
    <col min="15374" max="15374" width="3.5703125" style="2" customWidth="1"/>
    <col min="15375" max="15375" width="5" style="2" customWidth="1"/>
    <col min="15376" max="15376" width="7.85546875" style="2" bestFit="1" customWidth="1"/>
    <col min="15377" max="15377" width="6.42578125" style="2" customWidth="1"/>
    <col min="15378" max="15378" width="6.5703125" style="2" bestFit="1" customWidth="1"/>
    <col min="15379" max="15379" width="9.5703125" style="2" bestFit="1" customWidth="1"/>
    <col min="15380" max="15380" width="10" style="2" customWidth="1"/>
    <col min="15381" max="15381" width="8.7109375" style="2" bestFit="1" customWidth="1"/>
    <col min="15382" max="15382" width="10.85546875" style="2" bestFit="1" customWidth="1"/>
    <col min="15383" max="15383" width="9.140625" style="2" bestFit="1" customWidth="1"/>
    <col min="15384" max="15384" width="6.140625" style="2" bestFit="1" customWidth="1"/>
    <col min="15385" max="15387" width="6.140625" style="2" customWidth="1"/>
    <col min="15388" max="15616" width="9.140625" style="2"/>
    <col min="15617" max="15617" width="5.42578125" style="2" customWidth="1"/>
    <col min="15618" max="15618" width="21.7109375" style="2" customWidth="1"/>
    <col min="15619" max="15619" width="8.7109375" style="2" bestFit="1" customWidth="1"/>
    <col min="15620" max="15620" width="5.140625" style="2" customWidth="1"/>
    <col min="15621" max="15621" width="18" style="2" customWidth="1"/>
    <col min="15622" max="15622" width="8.28515625" style="2" customWidth="1"/>
    <col min="15623" max="15623" width="4.5703125" style="2" customWidth="1"/>
    <col min="15624" max="15624" width="3.5703125" style="2" customWidth="1"/>
    <col min="15625" max="15625" width="3.42578125" style="2" customWidth="1"/>
    <col min="15626" max="15626" width="9" style="2" bestFit="1" customWidth="1"/>
    <col min="15627" max="15627" width="3.140625" style="2" customWidth="1"/>
    <col min="15628" max="15628" width="8.7109375" style="2" bestFit="1" customWidth="1"/>
    <col min="15629" max="15629" width="3.85546875" style="2" customWidth="1"/>
    <col min="15630" max="15630" width="3.5703125" style="2" customWidth="1"/>
    <col min="15631" max="15631" width="5" style="2" customWidth="1"/>
    <col min="15632" max="15632" width="7.85546875" style="2" bestFit="1" customWidth="1"/>
    <col min="15633" max="15633" width="6.42578125" style="2" customWidth="1"/>
    <col min="15634" max="15634" width="6.5703125" style="2" bestFit="1" customWidth="1"/>
    <col min="15635" max="15635" width="9.5703125" style="2" bestFit="1" customWidth="1"/>
    <col min="15636" max="15636" width="10" style="2" customWidth="1"/>
    <col min="15637" max="15637" width="8.7109375" style="2" bestFit="1" customWidth="1"/>
    <col min="15638" max="15638" width="10.85546875" style="2" bestFit="1" customWidth="1"/>
    <col min="15639" max="15639" width="9.140625" style="2" bestFit="1" customWidth="1"/>
    <col min="15640" max="15640" width="6.140625" style="2" bestFit="1" customWidth="1"/>
    <col min="15641" max="15643" width="6.140625" style="2" customWidth="1"/>
    <col min="15644" max="15872" width="9.140625" style="2"/>
    <col min="15873" max="15873" width="5.42578125" style="2" customWidth="1"/>
    <col min="15874" max="15874" width="21.7109375" style="2" customWidth="1"/>
    <col min="15875" max="15875" width="8.7109375" style="2" bestFit="1" customWidth="1"/>
    <col min="15876" max="15876" width="5.140625" style="2" customWidth="1"/>
    <col min="15877" max="15877" width="18" style="2" customWidth="1"/>
    <col min="15878" max="15878" width="8.28515625" style="2" customWidth="1"/>
    <col min="15879" max="15879" width="4.5703125" style="2" customWidth="1"/>
    <col min="15880" max="15880" width="3.5703125" style="2" customWidth="1"/>
    <col min="15881" max="15881" width="3.42578125" style="2" customWidth="1"/>
    <col min="15882" max="15882" width="9" style="2" bestFit="1" customWidth="1"/>
    <col min="15883" max="15883" width="3.140625" style="2" customWidth="1"/>
    <col min="15884" max="15884" width="8.7109375" style="2" bestFit="1" customWidth="1"/>
    <col min="15885" max="15885" width="3.85546875" style="2" customWidth="1"/>
    <col min="15886" max="15886" width="3.5703125" style="2" customWidth="1"/>
    <col min="15887" max="15887" width="5" style="2" customWidth="1"/>
    <col min="15888" max="15888" width="7.85546875" style="2" bestFit="1" customWidth="1"/>
    <col min="15889" max="15889" width="6.42578125" style="2" customWidth="1"/>
    <col min="15890" max="15890" width="6.5703125" style="2" bestFit="1" customWidth="1"/>
    <col min="15891" max="15891" width="9.5703125" style="2" bestFit="1" customWidth="1"/>
    <col min="15892" max="15892" width="10" style="2" customWidth="1"/>
    <col min="15893" max="15893" width="8.7109375" style="2" bestFit="1" customWidth="1"/>
    <col min="15894" max="15894" width="10.85546875" style="2" bestFit="1" customWidth="1"/>
    <col min="15895" max="15895" width="9.140625" style="2" bestFit="1" customWidth="1"/>
    <col min="15896" max="15896" width="6.140625" style="2" bestFit="1" customWidth="1"/>
    <col min="15897" max="15899" width="6.140625" style="2" customWidth="1"/>
    <col min="15900" max="16128" width="9.140625" style="2"/>
    <col min="16129" max="16129" width="5.42578125" style="2" customWidth="1"/>
    <col min="16130" max="16130" width="21.7109375" style="2" customWidth="1"/>
    <col min="16131" max="16131" width="8.7109375" style="2" bestFit="1" customWidth="1"/>
    <col min="16132" max="16132" width="5.140625" style="2" customWidth="1"/>
    <col min="16133" max="16133" width="18" style="2" customWidth="1"/>
    <col min="16134" max="16134" width="8.28515625" style="2" customWidth="1"/>
    <col min="16135" max="16135" width="4.5703125" style="2" customWidth="1"/>
    <col min="16136" max="16136" width="3.5703125" style="2" customWidth="1"/>
    <col min="16137" max="16137" width="3.42578125" style="2" customWidth="1"/>
    <col min="16138" max="16138" width="9" style="2" bestFit="1" customWidth="1"/>
    <col min="16139" max="16139" width="3.140625" style="2" customWidth="1"/>
    <col min="16140" max="16140" width="8.7109375" style="2" bestFit="1" customWidth="1"/>
    <col min="16141" max="16141" width="3.85546875" style="2" customWidth="1"/>
    <col min="16142" max="16142" width="3.5703125" style="2" customWidth="1"/>
    <col min="16143" max="16143" width="5" style="2" customWidth="1"/>
    <col min="16144" max="16144" width="7.85546875" style="2" bestFit="1" customWidth="1"/>
    <col min="16145" max="16145" width="6.42578125" style="2" customWidth="1"/>
    <col min="16146" max="16146" width="6.5703125" style="2" bestFit="1" customWidth="1"/>
    <col min="16147" max="16147" width="9.5703125" style="2" bestFit="1" customWidth="1"/>
    <col min="16148" max="16148" width="10" style="2" customWidth="1"/>
    <col min="16149" max="16149" width="8.7109375" style="2" bestFit="1" customWidth="1"/>
    <col min="16150" max="16150" width="10.85546875" style="2" bestFit="1" customWidth="1"/>
    <col min="16151" max="16151" width="9.140625" style="2" bestFit="1" customWidth="1"/>
    <col min="16152" max="16152" width="6.140625" style="2" bestFit="1" customWidth="1"/>
    <col min="16153" max="16155" width="6.140625" style="2" customWidth="1"/>
    <col min="16156" max="16384" width="9.140625" style="2"/>
  </cols>
  <sheetData>
    <row r="1" spans="1:33" x14ac:dyDescent="0.2">
      <c r="A1" s="1"/>
      <c r="I1" s="4"/>
    </row>
    <row r="2" spans="1:33" x14ac:dyDescent="0.2">
      <c r="B2" s="224" t="s">
        <v>0</v>
      </c>
      <c r="C2" s="224"/>
      <c r="D2" s="224"/>
      <c r="E2" s="224"/>
      <c r="F2" s="224"/>
      <c r="G2" s="224"/>
      <c r="H2" s="8"/>
      <c r="I2" s="11"/>
      <c r="J2" s="12"/>
      <c r="K2" s="13"/>
      <c r="L2" s="8"/>
      <c r="P2" s="8"/>
      <c r="Q2" s="8"/>
      <c r="R2" s="8"/>
      <c r="S2" s="8"/>
      <c r="T2" s="8"/>
      <c r="U2" s="8"/>
      <c r="V2" s="8"/>
      <c r="W2" s="8"/>
      <c r="X2" s="11"/>
      <c r="Y2" s="11"/>
      <c r="Z2" s="11"/>
      <c r="AA2" s="11"/>
    </row>
    <row r="3" spans="1:33" ht="18.75" x14ac:dyDescent="0.3">
      <c r="B3" s="224" t="s">
        <v>1</v>
      </c>
      <c r="C3" s="224"/>
      <c r="D3" s="224"/>
      <c r="E3" s="224"/>
      <c r="F3" s="224"/>
      <c r="G3" s="224"/>
      <c r="H3" s="225" t="s">
        <v>2</v>
      </c>
      <c r="I3" s="225"/>
      <c r="J3" s="225"/>
      <c r="K3" s="225"/>
      <c r="L3" s="225"/>
      <c r="M3" s="225"/>
      <c r="N3" s="225"/>
      <c r="O3" s="225"/>
      <c r="P3" s="225"/>
      <c r="Q3" s="225"/>
      <c r="R3" s="225"/>
      <c r="S3" s="225"/>
      <c r="T3" s="8"/>
      <c r="U3" s="8"/>
      <c r="V3" s="8"/>
      <c r="W3" s="8"/>
      <c r="X3" s="11"/>
      <c r="Y3" s="11"/>
      <c r="Z3" s="11"/>
      <c r="AA3" s="11"/>
    </row>
    <row r="4" spans="1:33" ht="14.25" x14ac:dyDescent="0.2">
      <c r="B4" s="226" t="s">
        <v>3</v>
      </c>
      <c r="C4" s="226"/>
      <c r="D4" s="226"/>
      <c r="E4" s="226"/>
      <c r="F4" s="226"/>
      <c r="G4" s="226"/>
      <c r="H4" s="226"/>
      <c r="I4" s="226"/>
      <c r="L4" s="14" t="s">
        <v>4</v>
      </c>
      <c r="M4" s="15" t="str">
        <f ca="1">IF(OR(MONTH(NOW())=1,(MONTH(NOW())=2),(MONTH(NOW())=3)),"I",IF(OR(MONTH(NOW())=4,(MONTH(NOW())=5),(MONTH(NOW())=6)),"II",IF(OR(MONTH(NOW())=7,(MONTH(NOW())=8),(MONTH(NOW())=9)),"III","IV")))</f>
        <v>I</v>
      </c>
      <c r="N4" s="227" t="s">
        <v>5</v>
      </c>
      <c r="O4" s="227"/>
      <c r="P4" s="14">
        <f ca="1">YEAR(NOW())</f>
        <v>2019</v>
      </c>
      <c r="Q4" s="14"/>
      <c r="R4" s="16"/>
      <c r="S4" s="16"/>
      <c r="T4" s="8"/>
      <c r="U4" s="8"/>
      <c r="V4" s="8"/>
      <c r="W4" s="8"/>
      <c r="X4" s="11"/>
      <c r="Y4" s="11"/>
      <c r="Z4" s="11"/>
      <c r="AA4" s="11"/>
    </row>
    <row r="5" spans="1:33" x14ac:dyDescent="0.2">
      <c r="A5" s="1"/>
      <c r="C5" s="8"/>
      <c r="D5" s="8"/>
      <c r="E5" s="8"/>
      <c r="F5" s="8"/>
      <c r="G5" s="17"/>
      <c r="H5" s="8"/>
      <c r="I5" s="11"/>
      <c r="J5" s="12"/>
      <c r="K5" s="13"/>
      <c r="L5" s="8"/>
      <c r="P5" s="8"/>
      <c r="Q5" s="8"/>
      <c r="R5" s="228" t="s">
        <v>6</v>
      </c>
      <c r="S5" s="228"/>
      <c r="T5" s="18">
        <v>1390000</v>
      </c>
      <c r="U5" s="8" t="s">
        <v>7</v>
      </c>
      <c r="V5" s="8"/>
      <c r="W5" s="8"/>
      <c r="X5" s="11"/>
      <c r="Y5" s="11"/>
      <c r="Z5" s="11"/>
      <c r="AA5" s="11"/>
    </row>
    <row r="6" spans="1:33" s="8" customFormat="1" ht="11.25" x14ac:dyDescent="0.2">
      <c r="A6" s="19"/>
      <c r="B6" s="20"/>
      <c r="C6" s="20"/>
      <c r="D6" s="205" t="s">
        <v>8</v>
      </c>
      <c r="E6" s="21" t="s">
        <v>9</v>
      </c>
      <c r="F6" s="207" t="s">
        <v>10</v>
      </c>
      <c r="G6" s="208"/>
      <c r="H6" s="208"/>
      <c r="I6" s="208"/>
      <c r="J6" s="208"/>
      <c r="K6" s="208"/>
      <c r="L6" s="214"/>
      <c r="M6" s="22" t="s">
        <v>11</v>
      </c>
      <c r="N6" s="23" t="s">
        <v>12</v>
      </c>
      <c r="O6" s="21" t="s">
        <v>13</v>
      </c>
      <c r="P6" s="24"/>
      <c r="Q6" s="25" t="s">
        <v>14</v>
      </c>
      <c r="R6" s="26"/>
      <c r="S6" s="26"/>
      <c r="T6" s="26"/>
      <c r="U6" s="26"/>
      <c r="V6" s="27"/>
      <c r="W6" s="23" t="s">
        <v>15</v>
      </c>
      <c r="X6" s="23"/>
      <c r="Y6" s="28"/>
      <c r="Z6" s="28"/>
      <c r="AA6" s="28"/>
      <c r="AD6" s="29"/>
      <c r="AF6" s="29"/>
    </row>
    <row r="7" spans="1:33" s="8" customFormat="1" ht="11.25" x14ac:dyDescent="0.2">
      <c r="A7" s="30"/>
      <c r="B7" s="31"/>
      <c r="C7" s="32" t="s">
        <v>16</v>
      </c>
      <c r="D7" s="206"/>
      <c r="E7" s="33" t="s">
        <v>17</v>
      </c>
      <c r="F7" s="31"/>
      <c r="G7" s="34"/>
      <c r="H7" s="35" t="s">
        <v>18</v>
      </c>
      <c r="I7" s="31" t="s">
        <v>12</v>
      </c>
      <c r="J7" s="36" t="s">
        <v>19</v>
      </c>
      <c r="K7" s="37" t="s">
        <v>12</v>
      </c>
      <c r="L7" s="31" t="s">
        <v>19</v>
      </c>
      <c r="M7" s="38" t="s">
        <v>20</v>
      </c>
      <c r="N7" s="31" t="s">
        <v>21</v>
      </c>
      <c r="O7" s="35" t="s">
        <v>22</v>
      </c>
      <c r="P7" s="39" t="s">
        <v>23</v>
      </c>
      <c r="Q7" s="23" t="s">
        <v>24</v>
      </c>
      <c r="R7" s="23" t="s">
        <v>24</v>
      </c>
      <c r="S7" s="23" t="s">
        <v>23</v>
      </c>
      <c r="T7" s="23" t="s">
        <v>23</v>
      </c>
      <c r="U7" s="23" t="s">
        <v>23</v>
      </c>
      <c r="V7" s="23"/>
      <c r="W7" s="31" t="s">
        <v>25</v>
      </c>
      <c r="X7" s="31" t="s">
        <v>26</v>
      </c>
      <c r="Y7" s="28"/>
      <c r="Z7" s="28"/>
      <c r="AA7" s="28"/>
      <c r="AD7" s="29"/>
      <c r="AF7" s="29"/>
    </row>
    <row r="8" spans="1:33" s="8" customFormat="1" ht="11.25" x14ac:dyDescent="0.2">
      <c r="A8" s="30" t="s">
        <v>27</v>
      </c>
      <c r="B8" s="31" t="s">
        <v>28</v>
      </c>
      <c r="C8" s="31" t="s">
        <v>29</v>
      </c>
      <c r="D8" s="206"/>
      <c r="E8" s="35" t="s">
        <v>30</v>
      </c>
      <c r="F8" s="40" t="s">
        <v>31</v>
      </c>
      <c r="G8" s="41" t="s">
        <v>32</v>
      </c>
      <c r="H8" s="35" t="s">
        <v>27</v>
      </c>
      <c r="I8" s="31" t="s">
        <v>21</v>
      </c>
      <c r="J8" s="36" t="s">
        <v>29</v>
      </c>
      <c r="K8" s="37" t="s">
        <v>21</v>
      </c>
      <c r="L8" s="31" t="s">
        <v>29</v>
      </c>
      <c r="M8" s="38" t="s">
        <v>33</v>
      </c>
      <c r="N8" s="31" t="s">
        <v>34</v>
      </c>
      <c r="O8" s="35" t="s">
        <v>35</v>
      </c>
      <c r="P8" s="40" t="s">
        <v>36</v>
      </c>
      <c r="Q8" s="31" t="s">
        <v>13</v>
      </c>
      <c r="R8" s="31" t="s">
        <v>13</v>
      </c>
      <c r="S8" s="31" t="s">
        <v>37</v>
      </c>
      <c r="T8" s="31" t="s">
        <v>21</v>
      </c>
      <c r="U8" s="31" t="s">
        <v>13</v>
      </c>
      <c r="V8" s="31"/>
      <c r="W8" s="31" t="s">
        <v>38</v>
      </c>
      <c r="X8" s="31" t="s">
        <v>39</v>
      </c>
      <c r="Y8" s="28"/>
      <c r="Z8" s="28"/>
      <c r="AA8" s="28"/>
      <c r="AD8" s="29"/>
      <c r="AF8" s="29"/>
    </row>
    <row r="9" spans="1:33" s="8" customFormat="1" ht="11.25" x14ac:dyDescent="0.2">
      <c r="A9" s="30" t="s">
        <v>40</v>
      </c>
      <c r="B9" s="31"/>
      <c r="C9" s="31" t="s">
        <v>41</v>
      </c>
      <c r="D9" s="206"/>
      <c r="E9" s="42" t="s">
        <v>42</v>
      </c>
      <c r="F9" s="40" t="s">
        <v>43</v>
      </c>
      <c r="G9" s="41" t="s">
        <v>27</v>
      </c>
      <c r="H9" s="35" t="s">
        <v>44</v>
      </c>
      <c r="I9" s="31" t="s">
        <v>45</v>
      </c>
      <c r="J9" s="36" t="s">
        <v>46</v>
      </c>
      <c r="K9" s="37" t="s">
        <v>45</v>
      </c>
      <c r="L9" s="31" t="s">
        <v>46</v>
      </c>
      <c r="M9" s="38" t="s">
        <v>47</v>
      </c>
      <c r="N9" s="31" t="s">
        <v>48</v>
      </c>
      <c r="O9" s="35" t="s">
        <v>49</v>
      </c>
      <c r="P9" s="40" t="s">
        <v>50</v>
      </c>
      <c r="Q9" s="31" t="s">
        <v>22</v>
      </c>
      <c r="R9" s="31" t="s">
        <v>22</v>
      </c>
      <c r="S9" s="31" t="s">
        <v>34</v>
      </c>
      <c r="T9" s="31" t="s">
        <v>35</v>
      </c>
      <c r="U9" s="31" t="s">
        <v>22</v>
      </c>
      <c r="V9" s="31" t="s">
        <v>51</v>
      </c>
      <c r="W9" s="31" t="s">
        <v>22</v>
      </c>
      <c r="X9" s="31"/>
      <c r="Y9" s="28"/>
      <c r="Z9" s="28"/>
      <c r="AA9" s="28"/>
      <c r="AD9" s="29"/>
      <c r="AF9" s="29"/>
    </row>
    <row r="10" spans="1:33" s="8" customFormat="1" ht="11.25" x14ac:dyDescent="0.2">
      <c r="A10" s="30"/>
      <c r="B10" s="31"/>
      <c r="C10" s="31" t="s">
        <v>52</v>
      </c>
      <c r="D10" s="206"/>
      <c r="E10" s="42" t="s">
        <v>53</v>
      </c>
      <c r="F10" s="40" t="s">
        <v>54</v>
      </c>
      <c r="G10" s="41" t="s">
        <v>36</v>
      </c>
      <c r="H10" s="35" t="s">
        <v>55</v>
      </c>
      <c r="I10" s="31" t="s">
        <v>56</v>
      </c>
      <c r="J10" s="36" t="s">
        <v>57</v>
      </c>
      <c r="K10" s="37" t="s">
        <v>58</v>
      </c>
      <c r="L10" s="31" t="s">
        <v>59</v>
      </c>
      <c r="M10" s="43"/>
      <c r="N10" s="31"/>
      <c r="O10" s="40"/>
      <c r="P10" s="40" t="s">
        <v>43</v>
      </c>
      <c r="Q10" s="31" t="s">
        <v>9</v>
      </c>
      <c r="R10" s="31" t="s">
        <v>60</v>
      </c>
      <c r="S10" s="31" t="s">
        <v>48</v>
      </c>
      <c r="T10" s="31" t="s">
        <v>49</v>
      </c>
      <c r="U10" s="31" t="s">
        <v>61</v>
      </c>
      <c r="V10" s="31"/>
      <c r="W10" s="31">
        <v>23.5</v>
      </c>
      <c r="X10" s="31"/>
      <c r="Y10" s="28"/>
      <c r="Z10" s="28"/>
      <c r="AA10" s="28"/>
      <c r="AD10" s="29"/>
      <c r="AF10" s="29"/>
    </row>
    <row r="11" spans="1:33" s="8" customFormat="1" ht="11.25" x14ac:dyDescent="0.2">
      <c r="A11" s="44"/>
      <c r="B11" s="45"/>
      <c r="C11" s="45"/>
      <c r="D11" s="46"/>
      <c r="E11" s="46" t="s">
        <v>62</v>
      </c>
      <c r="F11" s="47" t="s">
        <v>63</v>
      </c>
      <c r="G11" s="48"/>
      <c r="H11" s="49"/>
      <c r="I11" s="45"/>
      <c r="J11" s="50" t="s">
        <v>36</v>
      </c>
      <c r="K11" s="51"/>
      <c r="L11" s="45"/>
      <c r="M11" s="52"/>
      <c r="N11" s="45"/>
      <c r="O11" s="47"/>
      <c r="P11" s="47"/>
      <c r="Q11" s="45" t="s">
        <v>64</v>
      </c>
      <c r="R11" s="45"/>
      <c r="S11" s="45"/>
      <c r="T11" s="45"/>
      <c r="U11" s="45"/>
      <c r="V11" s="45"/>
      <c r="W11" s="53" t="s">
        <v>65</v>
      </c>
      <c r="X11" s="45"/>
      <c r="Y11" s="28"/>
      <c r="Z11" s="28"/>
      <c r="AA11" s="28"/>
      <c r="AD11" s="29"/>
      <c r="AF11" s="29"/>
    </row>
    <row r="12" spans="1:33" x14ac:dyDescent="0.2">
      <c r="A12" s="54">
        <v>1</v>
      </c>
      <c r="B12" s="55">
        <v>2</v>
      </c>
      <c r="C12" s="55">
        <v>3</v>
      </c>
      <c r="D12" s="55">
        <v>4</v>
      </c>
      <c r="E12" s="55">
        <v>5</v>
      </c>
      <c r="F12" s="55"/>
      <c r="G12" s="56">
        <v>7</v>
      </c>
      <c r="H12" s="55">
        <v>8</v>
      </c>
      <c r="I12" s="55">
        <v>9</v>
      </c>
      <c r="J12" s="57">
        <v>10</v>
      </c>
      <c r="K12" s="58">
        <v>11</v>
      </c>
      <c r="L12" s="55">
        <v>12</v>
      </c>
      <c r="M12" s="59">
        <v>13</v>
      </c>
      <c r="N12" s="60">
        <v>14</v>
      </c>
      <c r="O12" s="60">
        <v>15</v>
      </c>
      <c r="P12" s="55">
        <v>16</v>
      </c>
      <c r="Q12" s="55">
        <v>17</v>
      </c>
      <c r="R12" s="55">
        <v>18</v>
      </c>
      <c r="S12" s="55">
        <v>19</v>
      </c>
      <c r="T12" s="55">
        <v>20</v>
      </c>
      <c r="U12" s="55">
        <v>21</v>
      </c>
      <c r="V12" s="55">
        <v>22</v>
      </c>
      <c r="W12" s="55">
        <v>23</v>
      </c>
      <c r="X12" s="55">
        <v>24</v>
      </c>
      <c r="Y12" s="61"/>
      <c r="Z12" s="61"/>
      <c r="AA12" s="61"/>
    </row>
    <row r="13" spans="1:33" s="8" customFormat="1" ht="12" x14ac:dyDescent="0.2">
      <c r="A13" s="62" t="s">
        <v>66</v>
      </c>
      <c r="B13" s="63" t="s">
        <v>67</v>
      </c>
      <c r="C13" s="64"/>
      <c r="D13" s="64"/>
      <c r="E13" s="64"/>
      <c r="F13" s="64"/>
      <c r="G13" s="65"/>
      <c r="H13" s="64"/>
      <c r="I13" s="60"/>
      <c r="J13" s="66"/>
      <c r="K13" s="59"/>
      <c r="L13" s="60"/>
      <c r="M13" s="67"/>
      <c r="N13" s="64"/>
      <c r="O13" s="64"/>
      <c r="P13" s="64"/>
      <c r="Q13" s="64"/>
      <c r="R13" s="64"/>
      <c r="S13" s="64"/>
      <c r="T13" s="64"/>
      <c r="U13" s="64"/>
      <c r="V13" s="64"/>
      <c r="W13" s="64"/>
      <c r="X13" s="60"/>
      <c r="Y13" s="28"/>
      <c r="Z13" s="28"/>
      <c r="AA13" s="28"/>
      <c r="AD13" s="29"/>
      <c r="AF13" s="29"/>
    </row>
    <row r="14" spans="1:33" s="8" customFormat="1" ht="11.25" x14ac:dyDescent="0.2">
      <c r="A14" s="68">
        <v>1</v>
      </c>
      <c r="B14" s="69" t="s">
        <v>68</v>
      </c>
      <c r="C14" s="70">
        <v>24327</v>
      </c>
      <c r="D14" s="71" t="s">
        <v>69</v>
      </c>
      <c r="E14" s="72" t="s">
        <v>70</v>
      </c>
      <c r="F14" s="73" t="s">
        <v>71</v>
      </c>
      <c r="G14" s="74">
        <v>5.7</v>
      </c>
      <c r="H14" s="75"/>
      <c r="I14" s="71"/>
      <c r="J14" s="76" t="s">
        <v>72</v>
      </c>
      <c r="K14" s="77">
        <v>26</v>
      </c>
      <c r="L14" s="76" t="s">
        <v>73</v>
      </c>
      <c r="M14" s="78">
        <v>0.7</v>
      </c>
      <c r="N14" s="79">
        <v>70</v>
      </c>
      <c r="O14" s="80">
        <v>0.6</v>
      </c>
      <c r="P14" s="81">
        <v>7923000</v>
      </c>
      <c r="Q14" s="81">
        <v>973000</v>
      </c>
      <c r="R14" s="82"/>
      <c r="S14" s="82">
        <v>6227200</v>
      </c>
      <c r="T14" s="82">
        <v>834000</v>
      </c>
      <c r="U14" s="82">
        <v>2312960</v>
      </c>
      <c r="V14" s="82">
        <v>18270160</v>
      </c>
      <c r="W14" s="82">
        <v>2522016</v>
      </c>
      <c r="X14" s="83">
        <v>0.22500000000000001</v>
      </c>
      <c r="Y14" s="84"/>
      <c r="Z14" s="84"/>
      <c r="AA14" s="84"/>
      <c r="AB14" s="12" t="s">
        <v>72</v>
      </c>
      <c r="AC14" s="85">
        <v>43112</v>
      </c>
      <c r="AD14" s="29" t="s">
        <v>74</v>
      </c>
      <c r="AE14" s="86">
        <v>43109</v>
      </c>
      <c r="AF14" s="29" t="s">
        <v>75</v>
      </c>
      <c r="AG14" s="12" t="s">
        <v>73</v>
      </c>
    </row>
    <row r="15" spans="1:33" s="8" customFormat="1" ht="11.25" x14ac:dyDescent="0.2">
      <c r="A15" s="87">
        <v>2</v>
      </c>
      <c r="B15" s="88" t="s">
        <v>76</v>
      </c>
      <c r="C15" s="89">
        <v>26513</v>
      </c>
      <c r="D15" s="90" t="s">
        <v>69</v>
      </c>
      <c r="E15" s="91" t="s">
        <v>77</v>
      </c>
      <c r="F15" s="92" t="s">
        <v>78</v>
      </c>
      <c r="G15" s="93">
        <v>4.32</v>
      </c>
      <c r="H15" s="94"/>
      <c r="I15" s="90"/>
      <c r="J15" s="95" t="s">
        <v>79</v>
      </c>
      <c r="K15" s="96">
        <v>16</v>
      </c>
      <c r="L15" s="95" t="s">
        <v>80</v>
      </c>
      <c r="M15" s="97">
        <v>0.55000000000000004</v>
      </c>
      <c r="N15" s="98">
        <v>70</v>
      </c>
      <c r="O15" s="99">
        <v>0.6</v>
      </c>
      <c r="P15" s="100">
        <v>6004800</v>
      </c>
      <c r="Q15" s="100">
        <v>764500</v>
      </c>
      <c r="R15" s="101"/>
      <c r="S15" s="101">
        <v>4738510</v>
      </c>
      <c r="T15" s="101">
        <v>834000</v>
      </c>
      <c r="U15" s="101">
        <v>1083088</v>
      </c>
      <c r="V15" s="101">
        <v>13424898</v>
      </c>
      <c r="W15" s="101">
        <v>1845311</v>
      </c>
      <c r="X15" s="102"/>
      <c r="Y15" s="103"/>
      <c r="Z15" s="103"/>
      <c r="AA15" s="103"/>
      <c r="AB15" s="12" t="s">
        <v>79</v>
      </c>
      <c r="AC15" s="85">
        <v>43106</v>
      </c>
      <c r="AD15" s="29" t="s">
        <v>81</v>
      </c>
      <c r="AE15" s="86">
        <v>43102</v>
      </c>
      <c r="AF15" s="29" t="s">
        <v>82</v>
      </c>
      <c r="AG15" s="12" t="s">
        <v>80</v>
      </c>
    </row>
    <row r="16" spans="1:33" s="8" customFormat="1" ht="11.25" x14ac:dyDescent="0.2">
      <c r="A16" s="87">
        <v>3</v>
      </c>
      <c r="B16" s="88" t="s">
        <v>83</v>
      </c>
      <c r="C16" s="89">
        <v>28501</v>
      </c>
      <c r="D16" s="90" t="s">
        <v>69</v>
      </c>
      <c r="E16" s="91" t="s">
        <v>84</v>
      </c>
      <c r="F16" s="92" t="s">
        <v>78</v>
      </c>
      <c r="G16" s="93">
        <v>3.99</v>
      </c>
      <c r="H16" s="94"/>
      <c r="I16" s="90"/>
      <c r="J16" s="95" t="s">
        <v>85</v>
      </c>
      <c r="K16" s="96">
        <v>17</v>
      </c>
      <c r="L16" s="95" t="s">
        <v>72</v>
      </c>
      <c r="M16" s="97">
        <v>0.25</v>
      </c>
      <c r="N16" s="98">
        <v>70</v>
      </c>
      <c r="O16" s="99">
        <v>0.3</v>
      </c>
      <c r="P16" s="100">
        <v>5546100</v>
      </c>
      <c r="Q16" s="100">
        <v>347500</v>
      </c>
      <c r="R16" s="101"/>
      <c r="S16" s="101">
        <v>4125520</v>
      </c>
      <c r="T16" s="101">
        <v>417000</v>
      </c>
      <c r="U16" s="101">
        <v>1001912</v>
      </c>
      <c r="V16" s="101">
        <v>11438032</v>
      </c>
      <c r="W16" s="101">
        <v>1620445</v>
      </c>
      <c r="X16" s="102"/>
      <c r="Y16" s="103"/>
      <c r="Z16" s="103"/>
      <c r="AA16" s="103"/>
      <c r="AB16" s="12" t="s">
        <v>85</v>
      </c>
      <c r="AC16" s="85">
        <v>42375</v>
      </c>
      <c r="AD16" s="29" t="s">
        <v>86</v>
      </c>
      <c r="AE16" s="86">
        <v>43112</v>
      </c>
      <c r="AF16" s="29" t="s">
        <v>74</v>
      </c>
      <c r="AG16" s="12" t="s">
        <v>72</v>
      </c>
    </row>
    <row r="17" spans="1:33" s="8" customFormat="1" ht="11.25" x14ac:dyDescent="0.2">
      <c r="A17" s="87">
        <v>4</v>
      </c>
      <c r="B17" s="88" t="s">
        <v>87</v>
      </c>
      <c r="C17" s="89" t="s">
        <v>88</v>
      </c>
      <c r="D17" s="90" t="s">
        <v>69</v>
      </c>
      <c r="E17" s="91" t="s">
        <v>89</v>
      </c>
      <c r="F17" s="92" t="s">
        <v>71</v>
      </c>
      <c r="G17" s="93">
        <v>5.0199999999999996</v>
      </c>
      <c r="H17" s="94"/>
      <c r="I17" s="90"/>
      <c r="J17" s="95" t="s">
        <v>90</v>
      </c>
      <c r="K17" s="96">
        <v>24</v>
      </c>
      <c r="L17" s="95" t="s">
        <v>73</v>
      </c>
      <c r="M17" s="97">
        <v>0.15</v>
      </c>
      <c r="N17" s="98">
        <v>70</v>
      </c>
      <c r="O17" s="99">
        <v>0.6</v>
      </c>
      <c r="P17" s="100">
        <v>6977800</v>
      </c>
      <c r="Q17" s="100">
        <v>208500</v>
      </c>
      <c r="R17" s="101"/>
      <c r="S17" s="101">
        <v>5127710</v>
      </c>
      <c r="T17" s="101">
        <v>834000</v>
      </c>
      <c r="U17" s="101">
        <v>1758072</v>
      </c>
      <c r="V17" s="101">
        <f>SUM(P17:U17)</f>
        <v>14906082</v>
      </c>
      <c r="W17" s="101">
        <v>2134592</v>
      </c>
      <c r="X17" s="102"/>
      <c r="Y17" s="103"/>
      <c r="Z17" s="103"/>
      <c r="AA17" s="103"/>
      <c r="AB17" s="12" t="s">
        <v>90</v>
      </c>
      <c r="AC17" s="85">
        <v>42378</v>
      </c>
      <c r="AD17" s="29" t="s">
        <v>91</v>
      </c>
      <c r="AE17" s="86">
        <v>43109</v>
      </c>
      <c r="AF17" s="29" t="s">
        <v>75</v>
      </c>
      <c r="AG17" s="12" t="s">
        <v>73</v>
      </c>
    </row>
    <row r="18" spans="1:33" s="8" customFormat="1" ht="11.25" x14ac:dyDescent="0.2">
      <c r="A18" s="87">
        <v>5</v>
      </c>
      <c r="B18" s="88" t="s">
        <v>92</v>
      </c>
      <c r="C18" s="89" t="s">
        <v>93</v>
      </c>
      <c r="D18" s="90" t="s">
        <v>69</v>
      </c>
      <c r="E18" s="91" t="s">
        <v>84</v>
      </c>
      <c r="F18" s="92" t="s">
        <v>78</v>
      </c>
      <c r="G18" s="93">
        <v>3.99</v>
      </c>
      <c r="H18" s="94"/>
      <c r="I18" s="90"/>
      <c r="J18" s="95" t="s">
        <v>94</v>
      </c>
      <c r="K18" s="96">
        <v>11</v>
      </c>
      <c r="L18" s="95" t="s">
        <v>94</v>
      </c>
      <c r="M18" s="97">
        <v>0.25</v>
      </c>
      <c r="N18" s="98">
        <v>70</v>
      </c>
      <c r="O18" s="99">
        <v>0.3</v>
      </c>
      <c r="P18" s="100">
        <v>5546100</v>
      </c>
      <c r="Q18" s="100">
        <v>347500</v>
      </c>
      <c r="R18" s="101"/>
      <c r="S18" s="101">
        <v>4125520</v>
      </c>
      <c r="T18" s="101">
        <v>417000</v>
      </c>
      <c r="U18" s="101">
        <v>648296</v>
      </c>
      <c r="V18" s="101">
        <f t="shared" ref="V18:V24" si="0">SUM(P18:U18)</f>
        <v>11084416</v>
      </c>
      <c r="W18" s="101">
        <v>1537346</v>
      </c>
      <c r="X18" s="102"/>
      <c r="Y18" s="103"/>
      <c r="Z18" s="103"/>
      <c r="AA18" s="103"/>
      <c r="AB18" s="12" t="s">
        <v>94</v>
      </c>
      <c r="AC18" s="85">
        <v>43111</v>
      </c>
      <c r="AD18" s="29" t="s">
        <v>95</v>
      </c>
      <c r="AE18" s="86">
        <v>43111</v>
      </c>
      <c r="AF18" s="29" t="s">
        <v>95</v>
      </c>
      <c r="AG18" s="12" t="s">
        <v>94</v>
      </c>
    </row>
    <row r="19" spans="1:33" s="8" customFormat="1" ht="11.25" x14ac:dyDescent="0.2">
      <c r="A19" s="87">
        <v>6</v>
      </c>
      <c r="B19" s="88" t="s">
        <v>96</v>
      </c>
      <c r="C19" s="89" t="s">
        <v>97</v>
      </c>
      <c r="D19" s="90" t="s">
        <v>69</v>
      </c>
      <c r="E19" s="91" t="s">
        <v>84</v>
      </c>
      <c r="F19" s="92" t="s">
        <v>78</v>
      </c>
      <c r="G19" s="93">
        <v>3.33</v>
      </c>
      <c r="H19" s="94"/>
      <c r="I19" s="90"/>
      <c r="J19" s="95" t="s">
        <v>90</v>
      </c>
      <c r="K19" s="96">
        <v>10</v>
      </c>
      <c r="L19" s="95" t="s">
        <v>98</v>
      </c>
      <c r="M19" s="97">
        <v>0.25</v>
      </c>
      <c r="N19" s="98">
        <v>70</v>
      </c>
      <c r="O19" s="99">
        <v>0.3</v>
      </c>
      <c r="P19" s="100">
        <v>4628700</v>
      </c>
      <c r="Q19" s="100">
        <v>347500</v>
      </c>
      <c r="R19" s="101"/>
      <c r="S19" s="101">
        <v>3483340</v>
      </c>
      <c r="T19" s="101">
        <v>417000</v>
      </c>
      <c r="U19" s="101">
        <v>497620</v>
      </c>
      <c r="V19" s="101">
        <f t="shared" si="0"/>
        <v>9374160</v>
      </c>
      <c r="W19" s="101">
        <v>1286348</v>
      </c>
      <c r="X19" s="102"/>
      <c r="Y19" s="103"/>
      <c r="Z19" s="103"/>
      <c r="AA19" s="103"/>
      <c r="AB19" s="12" t="s">
        <v>90</v>
      </c>
      <c r="AC19" s="85">
        <v>42378</v>
      </c>
      <c r="AD19" s="29" t="s">
        <v>91</v>
      </c>
      <c r="AE19" s="86">
        <v>43103</v>
      </c>
      <c r="AF19" s="29" t="s">
        <v>99</v>
      </c>
      <c r="AG19" s="12" t="s">
        <v>98</v>
      </c>
    </row>
    <row r="20" spans="1:33" s="8" customFormat="1" ht="11.25" x14ac:dyDescent="0.2">
      <c r="A20" s="87">
        <v>7</v>
      </c>
      <c r="B20" s="88" t="s">
        <v>100</v>
      </c>
      <c r="C20" s="89">
        <v>21553</v>
      </c>
      <c r="D20" s="90" t="s">
        <v>101</v>
      </c>
      <c r="E20" s="91" t="s">
        <v>84</v>
      </c>
      <c r="F20" s="92" t="s">
        <v>71</v>
      </c>
      <c r="G20" s="93">
        <v>6.38</v>
      </c>
      <c r="H20" s="94"/>
      <c r="I20" s="90"/>
      <c r="J20" s="95" t="s">
        <v>102</v>
      </c>
      <c r="K20" s="96">
        <v>33</v>
      </c>
      <c r="L20" s="95" t="s">
        <v>103</v>
      </c>
      <c r="M20" s="97">
        <v>0.25</v>
      </c>
      <c r="N20" s="98">
        <v>70</v>
      </c>
      <c r="O20" s="99">
        <v>0.3</v>
      </c>
      <c r="P20" s="100">
        <v>8868200</v>
      </c>
      <c r="Q20" s="100">
        <v>347500</v>
      </c>
      <c r="R20" s="101"/>
      <c r="S20" s="101">
        <v>6450990</v>
      </c>
      <c r="T20" s="101">
        <v>417000</v>
      </c>
      <c r="U20" s="101">
        <v>3041181</v>
      </c>
      <c r="V20" s="101">
        <f t="shared" si="0"/>
        <v>19124871</v>
      </c>
      <c r="W20" s="101">
        <v>2880367</v>
      </c>
      <c r="X20" s="102"/>
      <c r="Y20" s="103"/>
      <c r="Z20" s="103"/>
      <c r="AA20" s="103"/>
      <c r="AB20" s="12" t="s">
        <v>102</v>
      </c>
      <c r="AC20" s="85">
        <v>43108</v>
      </c>
      <c r="AD20" s="29" t="s">
        <v>104</v>
      </c>
      <c r="AE20" s="86">
        <v>43104</v>
      </c>
      <c r="AF20" s="29" t="s">
        <v>105</v>
      </c>
      <c r="AG20" s="12" t="s">
        <v>103</v>
      </c>
    </row>
    <row r="21" spans="1:33" s="8" customFormat="1" ht="11.25" x14ac:dyDescent="0.2">
      <c r="A21" s="87">
        <v>8</v>
      </c>
      <c r="B21" s="88" t="s">
        <v>106</v>
      </c>
      <c r="C21" s="89" t="s">
        <v>107</v>
      </c>
      <c r="D21" s="90" t="s">
        <v>69</v>
      </c>
      <c r="E21" s="91" t="s">
        <v>89</v>
      </c>
      <c r="F21" s="92" t="s">
        <v>78</v>
      </c>
      <c r="G21" s="93">
        <v>3.99</v>
      </c>
      <c r="H21" s="94"/>
      <c r="I21" s="90"/>
      <c r="J21" s="95" t="s">
        <v>108</v>
      </c>
      <c r="K21" s="96">
        <v>16</v>
      </c>
      <c r="L21" s="95" t="s">
        <v>109</v>
      </c>
      <c r="M21" s="97">
        <v>0.15</v>
      </c>
      <c r="N21" s="98">
        <v>70</v>
      </c>
      <c r="O21" s="99">
        <v>0.3</v>
      </c>
      <c r="P21" s="100">
        <v>5546100</v>
      </c>
      <c r="Q21" s="100">
        <v>208500</v>
      </c>
      <c r="R21" s="101"/>
      <c r="S21" s="101">
        <v>4125520</v>
      </c>
      <c r="T21" s="101">
        <v>417000</v>
      </c>
      <c r="U21" s="101">
        <v>942976</v>
      </c>
      <c r="V21" s="101">
        <f t="shared" si="0"/>
        <v>11240096</v>
      </c>
      <c r="W21" s="101">
        <v>1606595</v>
      </c>
      <c r="X21" s="102"/>
      <c r="Y21" s="103"/>
      <c r="Z21" s="103"/>
      <c r="AA21" s="103"/>
      <c r="AB21" s="12" t="s">
        <v>108</v>
      </c>
      <c r="AC21" s="85">
        <v>42736</v>
      </c>
      <c r="AD21" s="29" t="s">
        <v>110</v>
      </c>
      <c r="AE21" s="86">
        <v>43466</v>
      </c>
      <c r="AF21" s="29" t="s">
        <v>111</v>
      </c>
      <c r="AG21" s="12" t="s">
        <v>109</v>
      </c>
    </row>
    <row r="22" spans="1:33" s="8" customFormat="1" ht="11.25" x14ac:dyDescent="0.2">
      <c r="A22" s="87">
        <v>9</v>
      </c>
      <c r="B22" s="88" t="s">
        <v>112</v>
      </c>
      <c r="C22" s="89">
        <v>29075</v>
      </c>
      <c r="D22" s="90" t="s">
        <v>101</v>
      </c>
      <c r="E22" s="91" t="s">
        <v>84</v>
      </c>
      <c r="F22" s="92" t="s">
        <v>78</v>
      </c>
      <c r="G22" s="93">
        <v>3.99</v>
      </c>
      <c r="H22" s="94"/>
      <c r="I22" s="90"/>
      <c r="J22" s="95" t="s">
        <v>113</v>
      </c>
      <c r="K22" s="96">
        <v>16</v>
      </c>
      <c r="L22" s="95" t="s">
        <v>109</v>
      </c>
      <c r="M22" s="97">
        <v>0.25</v>
      </c>
      <c r="N22" s="98">
        <v>70</v>
      </c>
      <c r="O22" s="99">
        <v>0.3</v>
      </c>
      <c r="P22" s="100">
        <v>5546100</v>
      </c>
      <c r="Q22" s="100">
        <v>347500</v>
      </c>
      <c r="R22" s="101"/>
      <c r="S22" s="101">
        <v>4125520</v>
      </c>
      <c r="T22" s="101">
        <v>417000</v>
      </c>
      <c r="U22" s="101">
        <v>942976</v>
      </c>
      <c r="V22" s="101">
        <f t="shared" si="0"/>
        <v>11379096</v>
      </c>
      <c r="W22" s="101">
        <v>1606595</v>
      </c>
      <c r="X22" s="102"/>
      <c r="Y22" s="103"/>
      <c r="Z22" s="103"/>
      <c r="AA22" s="103"/>
      <c r="AB22" s="12" t="s">
        <v>113</v>
      </c>
      <c r="AC22" s="85">
        <v>42739</v>
      </c>
      <c r="AD22" s="29" t="s">
        <v>114</v>
      </c>
      <c r="AE22" s="86">
        <v>43466</v>
      </c>
      <c r="AF22" s="29" t="s">
        <v>111</v>
      </c>
      <c r="AG22" s="12" t="s">
        <v>109</v>
      </c>
    </row>
    <row r="23" spans="1:33" s="8" customFormat="1" ht="11.25" x14ac:dyDescent="0.2">
      <c r="A23" s="87">
        <v>10</v>
      </c>
      <c r="B23" s="88" t="s">
        <v>115</v>
      </c>
      <c r="C23" s="89" t="s">
        <v>107</v>
      </c>
      <c r="D23" s="90" t="s">
        <v>69</v>
      </c>
      <c r="E23" s="91" t="s">
        <v>89</v>
      </c>
      <c r="F23" s="92" t="s">
        <v>78</v>
      </c>
      <c r="G23" s="93">
        <v>3.66</v>
      </c>
      <c r="H23" s="94"/>
      <c r="I23" s="90"/>
      <c r="J23" s="95" t="s">
        <v>116</v>
      </c>
      <c r="K23" s="96">
        <v>10</v>
      </c>
      <c r="L23" s="95" t="s">
        <v>109</v>
      </c>
      <c r="M23" s="97">
        <v>0.15</v>
      </c>
      <c r="N23" s="98">
        <v>70</v>
      </c>
      <c r="O23" s="99">
        <v>0.3</v>
      </c>
      <c r="P23" s="100">
        <v>5087400</v>
      </c>
      <c r="Q23" s="100">
        <v>208500</v>
      </c>
      <c r="R23" s="101"/>
      <c r="S23" s="101">
        <v>3804430</v>
      </c>
      <c r="T23" s="101">
        <v>417000</v>
      </c>
      <c r="U23" s="101">
        <v>543490</v>
      </c>
      <c r="V23" s="101">
        <f t="shared" si="0"/>
        <v>10060820</v>
      </c>
      <c r="W23" s="101">
        <v>1404922</v>
      </c>
      <c r="X23" s="102" t="s">
        <v>117</v>
      </c>
      <c r="Y23" s="103"/>
      <c r="Z23" s="103"/>
      <c r="AA23" s="103"/>
      <c r="AB23" s="12" t="s">
        <v>116</v>
      </c>
      <c r="AC23" s="85">
        <v>42746</v>
      </c>
      <c r="AD23" s="29" t="s">
        <v>118</v>
      </c>
      <c r="AE23" s="86">
        <v>43466</v>
      </c>
      <c r="AF23" s="29" t="s">
        <v>111</v>
      </c>
      <c r="AG23" s="12" t="s">
        <v>109</v>
      </c>
    </row>
    <row r="24" spans="1:33" s="8" customFormat="1" ht="11.25" x14ac:dyDescent="0.2">
      <c r="A24" s="87">
        <v>11</v>
      </c>
      <c r="B24" s="88" t="s">
        <v>119</v>
      </c>
      <c r="C24" s="89" t="s">
        <v>120</v>
      </c>
      <c r="D24" s="90" t="s">
        <v>101</v>
      </c>
      <c r="E24" s="91" t="s">
        <v>89</v>
      </c>
      <c r="F24" s="92" t="s">
        <v>78</v>
      </c>
      <c r="G24" s="93">
        <v>4.32</v>
      </c>
      <c r="H24" s="94"/>
      <c r="I24" s="90"/>
      <c r="J24" s="95" t="s">
        <v>103</v>
      </c>
      <c r="K24" s="96">
        <v>18</v>
      </c>
      <c r="L24" s="95" t="s">
        <v>121</v>
      </c>
      <c r="M24" s="97">
        <v>0.15</v>
      </c>
      <c r="N24" s="98">
        <v>70</v>
      </c>
      <c r="O24" s="99">
        <v>0.3</v>
      </c>
      <c r="P24" s="100">
        <v>6004800</v>
      </c>
      <c r="Q24" s="100">
        <v>208500</v>
      </c>
      <c r="R24" s="101"/>
      <c r="S24" s="101">
        <v>4446610</v>
      </c>
      <c r="T24" s="101">
        <v>417000</v>
      </c>
      <c r="U24" s="101">
        <v>1143414</v>
      </c>
      <c r="V24" s="101">
        <f t="shared" si="0"/>
        <v>12220324</v>
      </c>
      <c r="W24" s="101">
        <v>1761493</v>
      </c>
      <c r="X24" s="102"/>
      <c r="Y24" s="103"/>
      <c r="Z24" s="103"/>
      <c r="AA24" s="103"/>
      <c r="AB24" s="12" t="s">
        <v>103</v>
      </c>
      <c r="AC24" s="85">
        <v>43104</v>
      </c>
      <c r="AD24" s="29" t="s">
        <v>122</v>
      </c>
      <c r="AE24" s="86">
        <v>43110</v>
      </c>
      <c r="AF24" s="29" t="s">
        <v>123</v>
      </c>
      <c r="AG24" s="12" t="s">
        <v>121</v>
      </c>
    </row>
    <row r="25" spans="1:33" s="8" customFormat="1" ht="11.25" x14ac:dyDescent="0.2">
      <c r="A25" s="87">
        <v>12</v>
      </c>
      <c r="B25" s="88" t="s">
        <v>124</v>
      </c>
      <c r="C25" s="89" t="s">
        <v>125</v>
      </c>
      <c r="D25" s="90" t="s">
        <v>101</v>
      </c>
      <c r="E25" s="91" t="s">
        <v>84</v>
      </c>
      <c r="F25" s="92" t="s">
        <v>71</v>
      </c>
      <c r="G25" s="93">
        <v>4.68</v>
      </c>
      <c r="H25" s="94"/>
      <c r="I25" s="90"/>
      <c r="J25" s="95" t="s">
        <v>126</v>
      </c>
      <c r="K25" s="96">
        <v>22</v>
      </c>
      <c r="L25" s="95" t="s">
        <v>73</v>
      </c>
      <c r="M25" s="97">
        <v>0.25</v>
      </c>
      <c r="N25" s="98">
        <v>70</v>
      </c>
      <c r="O25" s="99">
        <v>0.6</v>
      </c>
      <c r="P25" s="100">
        <v>6505200</v>
      </c>
      <c r="Q25" s="100">
        <v>347500</v>
      </c>
      <c r="R25" s="101"/>
      <c r="S25" s="101">
        <v>4796890</v>
      </c>
      <c r="T25" s="101">
        <v>834000</v>
      </c>
      <c r="U25" s="101">
        <v>1507594</v>
      </c>
      <c r="V25" s="101">
        <v>13991184</v>
      </c>
      <c r="W25" s="101">
        <v>1964669</v>
      </c>
      <c r="X25" s="102"/>
      <c r="Y25" s="103"/>
      <c r="Z25" s="103"/>
      <c r="AA25" s="103"/>
      <c r="AB25" s="12" t="s">
        <v>126</v>
      </c>
      <c r="AC25" s="85">
        <v>42744</v>
      </c>
      <c r="AD25" s="29" t="s">
        <v>75</v>
      </c>
      <c r="AE25" s="86">
        <v>43109</v>
      </c>
      <c r="AF25" s="29" t="s">
        <v>75</v>
      </c>
      <c r="AG25" s="12" t="s">
        <v>73</v>
      </c>
    </row>
    <row r="26" spans="1:33" s="8" customFormat="1" ht="11.25" x14ac:dyDescent="0.2">
      <c r="A26" s="87">
        <v>13</v>
      </c>
      <c r="B26" s="88" t="s">
        <v>127</v>
      </c>
      <c r="C26" s="89" t="s">
        <v>128</v>
      </c>
      <c r="D26" s="90" t="s">
        <v>101</v>
      </c>
      <c r="E26" s="91" t="s">
        <v>129</v>
      </c>
      <c r="F26" s="92" t="s">
        <v>130</v>
      </c>
      <c r="G26" s="93">
        <v>2.2599999999999998</v>
      </c>
      <c r="H26" s="94"/>
      <c r="I26" s="90"/>
      <c r="J26" s="95" t="s">
        <v>131</v>
      </c>
      <c r="K26" s="96"/>
      <c r="L26" s="95"/>
      <c r="M26" s="97"/>
      <c r="N26" s="98"/>
      <c r="O26" s="99">
        <v>0.2</v>
      </c>
      <c r="P26" s="100">
        <v>3141400</v>
      </c>
      <c r="Q26" s="100"/>
      <c r="R26" s="101"/>
      <c r="S26" s="101"/>
      <c r="T26" s="101">
        <v>278000</v>
      </c>
      <c r="U26" s="101"/>
      <c r="V26" s="101">
        <v>3419400</v>
      </c>
      <c r="W26" s="101">
        <v>738229</v>
      </c>
      <c r="X26" s="102"/>
      <c r="Y26" s="103"/>
      <c r="Z26" s="103"/>
      <c r="AA26" s="103"/>
      <c r="AB26" s="12" t="s">
        <v>131</v>
      </c>
      <c r="AC26" s="85">
        <v>42742</v>
      </c>
      <c r="AD26" s="29" t="s">
        <v>132</v>
      </c>
      <c r="AE26" s="86"/>
      <c r="AF26" s="29"/>
      <c r="AG26" s="12"/>
    </row>
    <row r="27" spans="1:33" s="8" customFormat="1" ht="11.25" x14ac:dyDescent="0.2">
      <c r="A27" s="87">
        <v>14</v>
      </c>
      <c r="B27" s="88" t="s">
        <v>133</v>
      </c>
      <c r="C27" s="89" t="s">
        <v>134</v>
      </c>
      <c r="D27" s="90" t="s">
        <v>101</v>
      </c>
      <c r="E27" s="91" t="s">
        <v>129</v>
      </c>
      <c r="F27" s="92" t="s">
        <v>130</v>
      </c>
      <c r="G27" s="93">
        <v>2.86</v>
      </c>
      <c r="H27" s="94"/>
      <c r="I27" s="90"/>
      <c r="J27" s="95" t="s">
        <v>116</v>
      </c>
      <c r="K27" s="96"/>
      <c r="L27" s="95"/>
      <c r="M27" s="97"/>
      <c r="N27" s="98"/>
      <c r="O27" s="99">
        <v>0.2</v>
      </c>
      <c r="P27" s="100">
        <v>3975400</v>
      </c>
      <c r="Q27" s="100"/>
      <c r="R27" s="101"/>
      <c r="S27" s="101"/>
      <c r="T27" s="101">
        <v>278000</v>
      </c>
      <c r="U27" s="101"/>
      <c r="V27" s="101">
        <v>4253400</v>
      </c>
      <c r="W27" s="101">
        <v>934219</v>
      </c>
      <c r="X27" s="102"/>
      <c r="Y27" s="103"/>
      <c r="Z27" s="103"/>
      <c r="AA27" s="103"/>
      <c r="AB27" s="12" t="s">
        <v>116</v>
      </c>
      <c r="AC27" s="85">
        <v>42746</v>
      </c>
      <c r="AD27" s="29" t="s">
        <v>118</v>
      </c>
      <c r="AE27" s="86"/>
      <c r="AF27" s="29"/>
      <c r="AG27" s="12"/>
    </row>
    <row r="28" spans="1:33" s="8" customFormat="1" ht="11.25" x14ac:dyDescent="0.2">
      <c r="A28" s="87">
        <v>15</v>
      </c>
      <c r="B28" s="88" t="s">
        <v>135</v>
      </c>
      <c r="C28" s="89" t="s">
        <v>136</v>
      </c>
      <c r="D28" s="90" t="s">
        <v>69</v>
      </c>
      <c r="E28" s="91" t="s">
        <v>129</v>
      </c>
      <c r="F28" s="92" t="s">
        <v>137</v>
      </c>
      <c r="G28" s="93">
        <v>2.46</v>
      </c>
      <c r="H28" s="94"/>
      <c r="I28" s="90"/>
      <c r="J28" s="95" t="s">
        <v>131</v>
      </c>
      <c r="K28" s="96"/>
      <c r="L28" s="95"/>
      <c r="M28" s="97"/>
      <c r="N28" s="98">
        <v>20</v>
      </c>
      <c r="O28" s="99"/>
      <c r="P28" s="100">
        <v>3419400</v>
      </c>
      <c r="Q28" s="100"/>
      <c r="R28" s="101"/>
      <c r="S28" s="101">
        <v>683880</v>
      </c>
      <c r="T28" s="101"/>
      <c r="U28" s="101"/>
      <c r="V28" s="101">
        <v>4103280</v>
      </c>
      <c r="W28" s="101">
        <v>803559</v>
      </c>
      <c r="X28" s="102"/>
      <c r="Y28" s="103"/>
      <c r="Z28" s="103"/>
      <c r="AA28" s="103"/>
      <c r="AB28" s="12" t="s">
        <v>131</v>
      </c>
      <c r="AC28" s="85">
        <v>42742</v>
      </c>
      <c r="AD28" s="29" t="s">
        <v>132</v>
      </c>
      <c r="AE28" s="86"/>
      <c r="AF28" s="29"/>
      <c r="AG28" s="12"/>
    </row>
    <row r="29" spans="1:33" s="8" customFormat="1" ht="11.25" x14ac:dyDescent="0.2">
      <c r="A29" s="87">
        <v>16</v>
      </c>
      <c r="B29" s="88" t="s">
        <v>138</v>
      </c>
      <c r="C29" s="89" t="s">
        <v>139</v>
      </c>
      <c r="D29" s="90" t="s">
        <v>69</v>
      </c>
      <c r="E29" s="91" t="s">
        <v>140</v>
      </c>
      <c r="F29" s="92" t="s">
        <v>78</v>
      </c>
      <c r="G29" s="93">
        <v>4.9800000000000004</v>
      </c>
      <c r="H29" s="94"/>
      <c r="I29" s="90"/>
      <c r="J29" s="95" t="s">
        <v>72</v>
      </c>
      <c r="K29" s="96">
        <v>23</v>
      </c>
      <c r="L29" s="95" t="s">
        <v>73</v>
      </c>
      <c r="M29" s="97"/>
      <c r="N29" s="98">
        <v>70</v>
      </c>
      <c r="O29" s="99">
        <v>0.3</v>
      </c>
      <c r="P29" s="100">
        <v>6922200</v>
      </c>
      <c r="Q29" s="100"/>
      <c r="R29" s="101"/>
      <c r="S29" s="101">
        <v>4845540</v>
      </c>
      <c r="T29" s="101">
        <v>417000</v>
      </c>
      <c r="U29" s="101">
        <v>1592106</v>
      </c>
      <c r="V29" s="101">
        <v>13776846</v>
      </c>
      <c r="W29" s="101">
        <v>2000862</v>
      </c>
      <c r="X29" s="102"/>
      <c r="Y29" s="103"/>
      <c r="Z29" s="103"/>
      <c r="AA29" s="103"/>
      <c r="AB29" s="12" t="s">
        <v>72</v>
      </c>
      <c r="AC29" s="85">
        <v>43112</v>
      </c>
      <c r="AD29" s="29" t="s">
        <v>74</v>
      </c>
      <c r="AE29" s="86">
        <v>43109</v>
      </c>
      <c r="AF29" s="29" t="s">
        <v>75</v>
      </c>
      <c r="AG29" s="12" t="s">
        <v>73</v>
      </c>
    </row>
    <row r="30" spans="1:33" s="8" customFormat="1" ht="11.25" x14ac:dyDescent="0.2">
      <c r="A30" s="87">
        <v>17</v>
      </c>
      <c r="B30" s="88" t="s">
        <v>141</v>
      </c>
      <c r="C30" s="89" t="s">
        <v>142</v>
      </c>
      <c r="D30" s="90" t="s">
        <v>69</v>
      </c>
      <c r="E30" s="91" t="s">
        <v>143</v>
      </c>
      <c r="F30" s="92" t="s">
        <v>78</v>
      </c>
      <c r="G30" s="93">
        <v>3.33</v>
      </c>
      <c r="H30" s="94"/>
      <c r="I30" s="90"/>
      <c r="J30" s="95" t="s">
        <v>144</v>
      </c>
      <c r="K30" s="96">
        <v>10</v>
      </c>
      <c r="L30" s="95" t="s">
        <v>72</v>
      </c>
      <c r="M30" s="97"/>
      <c r="N30" s="98">
        <v>70</v>
      </c>
      <c r="O30" s="99">
        <v>0.3</v>
      </c>
      <c r="P30" s="100">
        <v>4628700</v>
      </c>
      <c r="Q30" s="100"/>
      <c r="R30" s="101"/>
      <c r="S30" s="101">
        <v>3240090</v>
      </c>
      <c r="T30" s="101">
        <v>417000</v>
      </c>
      <c r="U30" s="101">
        <v>462870</v>
      </c>
      <c r="V30" s="101">
        <v>8748660</v>
      </c>
      <c r="W30" s="101">
        <v>1196519</v>
      </c>
      <c r="X30" s="102"/>
      <c r="Y30" s="103"/>
      <c r="Z30" s="103"/>
      <c r="AA30" s="103"/>
      <c r="AB30" s="12" t="s">
        <v>144</v>
      </c>
      <c r="AC30" s="85">
        <v>42741</v>
      </c>
      <c r="AD30" s="29" t="s">
        <v>145</v>
      </c>
      <c r="AE30" s="86">
        <v>43112</v>
      </c>
      <c r="AF30" s="29" t="s">
        <v>74</v>
      </c>
      <c r="AG30" s="12" t="s">
        <v>72</v>
      </c>
    </row>
    <row r="31" spans="1:33" s="8" customFormat="1" ht="11.25" x14ac:dyDescent="0.2">
      <c r="A31" s="87">
        <v>18</v>
      </c>
      <c r="B31" s="88" t="s">
        <v>146</v>
      </c>
      <c r="C31" s="89">
        <v>31481</v>
      </c>
      <c r="D31" s="90" t="s">
        <v>69</v>
      </c>
      <c r="E31" s="91" t="s">
        <v>147</v>
      </c>
      <c r="F31" s="92" t="s">
        <v>78</v>
      </c>
      <c r="G31" s="93">
        <v>3.33</v>
      </c>
      <c r="H31" s="94"/>
      <c r="I31" s="90"/>
      <c r="J31" s="95" t="s">
        <v>109</v>
      </c>
      <c r="K31" s="96"/>
      <c r="L31" s="95"/>
      <c r="M31" s="97"/>
      <c r="N31" s="98">
        <v>70</v>
      </c>
      <c r="O31" s="99">
        <v>0.3</v>
      </c>
      <c r="P31" s="100">
        <v>4628700</v>
      </c>
      <c r="Q31" s="100"/>
      <c r="R31" s="101"/>
      <c r="S31" s="101">
        <v>3240090</v>
      </c>
      <c r="T31" s="101">
        <v>417000</v>
      </c>
      <c r="U31" s="101"/>
      <c r="V31" s="101">
        <v>8285790</v>
      </c>
      <c r="W31" s="101">
        <v>1087745</v>
      </c>
      <c r="X31" s="102"/>
      <c r="Y31" s="103"/>
      <c r="Z31" s="103"/>
      <c r="AA31" s="103"/>
      <c r="AB31" s="12" t="s">
        <v>109</v>
      </c>
      <c r="AC31" s="85">
        <v>43466</v>
      </c>
      <c r="AD31" s="29" t="s">
        <v>111</v>
      </c>
      <c r="AE31" s="86"/>
      <c r="AF31" s="29"/>
      <c r="AG31" s="12"/>
    </row>
    <row r="32" spans="1:33" s="8" customFormat="1" ht="11.25" x14ac:dyDescent="0.2">
      <c r="A32" s="87">
        <v>19</v>
      </c>
      <c r="B32" s="88" t="s">
        <v>148</v>
      </c>
      <c r="C32" s="89">
        <v>33554</v>
      </c>
      <c r="D32" s="90" t="s">
        <v>69</v>
      </c>
      <c r="E32" s="91" t="s">
        <v>149</v>
      </c>
      <c r="F32" s="92" t="s">
        <v>78</v>
      </c>
      <c r="G32" s="93">
        <v>2.67</v>
      </c>
      <c r="H32" s="94"/>
      <c r="I32" s="90"/>
      <c r="J32" s="95" t="s">
        <v>150</v>
      </c>
      <c r="K32" s="96"/>
      <c r="L32" s="95"/>
      <c r="M32" s="97"/>
      <c r="N32" s="98">
        <v>70</v>
      </c>
      <c r="O32" s="99">
        <v>0.3</v>
      </c>
      <c r="P32" s="100">
        <v>3711300</v>
      </c>
      <c r="Q32" s="100"/>
      <c r="R32" s="101"/>
      <c r="S32" s="101">
        <v>2597910</v>
      </c>
      <c r="T32" s="101">
        <v>417000</v>
      </c>
      <c r="U32" s="101"/>
      <c r="V32" s="101">
        <v>6726210</v>
      </c>
      <c r="W32" s="101">
        <v>872156</v>
      </c>
      <c r="X32" s="102"/>
      <c r="Y32" s="103"/>
      <c r="Z32" s="103"/>
      <c r="AA32" s="103"/>
      <c r="AB32" s="12" t="s">
        <v>150</v>
      </c>
      <c r="AC32" s="85">
        <v>43101</v>
      </c>
      <c r="AD32" s="29" t="s">
        <v>151</v>
      </c>
      <c r="AE32" s="86"/>
      <c r="AF32" s="29"/>
      <c r="AG32" s="12"/>
    </row>
    <row r="33" spans="1:33" s="8" customFormat="1" ht="11.25" x14ac:dyDescent="0.2">
      <c r="A33" s="87">
        <v>20</v>
      </c>
      <c r="B33" s="88" t="s">
        <v>152</v>
      </c>
      <c r="C33" s="89">
        <v>24449</v>
      </c>
      <c r="D33" s="90" t="s">
        <v>69</v>
      </c>
      <c r="E33" s="91" t="s">
        <v>140</v>
      </c>
      <c r="F33" s="92" t="s">
        <v>78</v>
      </c>
      <c r="G33" s="93">
        <v>4.9800000000000004</v>
      </c>
      <c r="H33" s="94"/>
      <c r="I33" s="90">
        <v>12</v>
      </c>
      <c r="J33" s="95" t="s">
        <v>153</v>
      </c>
      <c r="K33" s="96">
        <v>29</v>
      </c>
      <c r="L33" s="95" t="s">
        <v>73</v>
      </c>
      <c r="M33" s="97"/>
      <c r="N33" s="98">
        <v>70</v>
      </c>
      <c r="O33" s="99">
        <v>0.3</v>
      </c>
      <c r="P33" s="100">
        <v>6922200</v>
      </c>
      <c r="Q33" s="100"/>
      <c r="R33" s="101">
        <v>830664</v>
      </c>
      <c r="S33" s="101">
        <v>5427005</v>
      </c>
      <c r="T33" s="101">
        <v>417000</v>
      </c>
      <c r="U33" s="101">
        <v>2248331</v>
      </c>
      <c r="V33" s="101">
        <v>15845199</v>
      </c>
      <c r="W33" s="101">
        <v>2350281</v>
      </c>
      <c r="X33" s="102"/>
      <c r="Y33" s="103"/>
      <c r="Z33" s="103"/>
      <c r="AA33" s="103"/>
      <c r="AB33" s="12" t="s">
        <v>153</v>
      </c>
      <c r="AC33" s="85">
        <v>42743</v>
      </c>
      <c r="AD33" s="29" t="s">
        <v>154</v>
      </c>
      <c r="AE33" s="86">
        <v>43109</v>
      </c>
      <c r="AF33" s="29" t="s">
        <v>75</v>
      </c>
      <c r="AG33" s="12" t="s">
        <v>73</v>
      </c>
    </row>
    <row r="34" spans="1:33" s="8" customFormat="1" ht="11.25" x14ac:dyDescent="0.2">
      <c r="A34" s="87">
        <v>21</v>
      </c>
      <c r="B34" s="88" t="s">
        <v>155</v>
      </c>
      <c r="C34" s="89">
        <v>26211</v>
      </c>
      <c r="D34" s="90" t="s">
        <v>101</v>
      </c>
      <c r="E34" s="91" t="s">
        <v>156</v>
      </c>
      <c r="F34" s="92" t="s">
        <v>78</v>
      </c>
      <c r="G34" s="93">
        <v>4.9800000000000004</v>
      </c>
      <c r="H34" s="94"/>
      <c r="I34" s="90"/>
      <c r="J34" s="95" t="s">
        <v>103</v>
      </c>
      <c r="K34" s="96"/>
      <c r="L34" s="95"/>
      <c r="M34" s="97"/>
      <c r="N34" s="98">
        <v>70</v>
      </c>
      <c r="O34" s="99">
        <v>0.3</v>
      </c>
      <c r="P34" s="100">
        <v>6922200</v>
      </c>
      <c r="Q34" s="100"/>
      <c r="R34" s="101"/>
      <c r="S34" s="101">
        <v>4845540</v>
      </c>
      <c r="T34" s="101">
        <v>417000</v>
      </c>
      <c r="U34" s="101"/>
      <c r="V34" s="101">
        <v>12184740</v>
      </c>
      <c r="W34" s="101">
        <v>1626717</v>
      </c>
      <c r="X34" s="102"/>
      <c r="Y34" s="103"/>
      <c r="Z34" s="103"/>
      <c r="AA34" s="103"/>
      <c r="AB34" s="12" t="s">
        <v>103</v>
      </c>
      <c r="AC34" s="85">
        <v>43104</v>
      </c>
      <c r="AD34" s="29" t="s">
        <v>122</v>
      </c>
      <c r="AE34" s="86"/>
      <c r="AF34" s="29"/>
      <c r="AG34" s="12"/>
    </row>
    <row r="35" spans="1:33" s="8" customFormat="1" ht="11.25" x14ac:dyDescent="0.2">
      <c r="A35" s="87">
        <v>22</v>
      </c>
      <c r="B35" s="88" t="s">
        <v>157</v>
      </c>
      <c r="C35" s="89" t="s">
        <v>158</v>
      </c>
      <c r="D35" s="90" t="s">
        <v>69</v>
      </c>
      <c r="E35" s="91" t="s">
        <v>147</v>
      </c>
      <c r="F35" s="92" t="s">
        <v>78</v>
      </c>
      <c r="G35" s="93">
        <v>3</v>
      </c>
      <c r="H35" s="94"/>
      <c r="I35" s="90"/>
      <c r="J35" s="95">
        <v>42461</v>
      </c>
      <c r="K35" s="96">
        <v>7</v>
      </c>
      <c r="L35" s="95">
        <v>42826</v>
      </c>
      <c r="M35" s="97"/>
      <c r="N35" s="98">
        <v>70</v>
      </c>
      <c r="O35" s="99">
        <v>0.3</v>
      </c>
      <c r="P35" s="100">
        <v>4170000</v>
      </c>
      <c r="Q35" s="100"/>
      <c r="R35" s="101"/>
      <c r="S35" s="101">
        <v>2919000</v>
      </c>
      <c r="T35" s="101">
        <v>417000</v>
      </c>
      <c r="U35" s="101">
        <v>291900</v>
      </c>
      <c r="V35" s="101">
        <v>7797900</v>
      </c>
      <c r="W35" s="101">
        <v>1048547</v>
      </c>
      <c r="X35" s="102"/>
      <c r="Y35" s="103"/>
      <c r="Z35" s="103"/>
      <c r="AA35" s="103"/>
      <c r="AB35" s="12" t="s">
        <v>98</v>
      </c>
      <c r="AC35" s="85">
        <v>43103</v>
      </c>
      <c r="AD35" s="29" t="s">
        <v>99</v>
      </c>
      <c r="AE35" s="86">
        <v>43103</v>
      </c>
      <c r="AF35" s="29" t="s">
        <v>99</v>
      </c>
      <c r="AG35" s="12" t="s">
        <v>98</v>
      </c>
    </row>
    <row r="36" spans="1:33" s="8" customFormat="1" ht="11.25" x14ac:dyDescent="0.2">
      <c r="A36" s="87">
        <v>23</v>
      </c>
      <c r="B36" s="88" t="s">
        <v>159</v>
      </c>
      <c r="C36" s="89" t="s">
        <v>160</v>
      </c>
      <c r="D36" s="90" t="s">
        <v>69</v>
      </c>
      <c r="E36" s="91" t="s">
        <v>161</v>
      </c>
      <c r="F36" s="92" t="s">
        <v>78</v>
      </c>
      <c r="G36" s="93">
        <v>3</v>
      </c>
      <c r="H36" s="94"/>
      <c r="I36" s="90"/>
      <c r="J36" s="95" t="s">
        <v>162</v>
      </c>
      <c r="K36" s="96">
        <v>7</v>
      </c>
      <c r="L36" s="95" t="s">
        <v>121</v>
      </c>
      <c r="M36" s="97"/>
      <c r="N36" s="98">
        <v>70</v>
      </c>
      <c r="O36" s="99">
        <v>0.3</v>
      </c>
      <c r="P36" s="100">
        <v>4170000</v>
      </c>
      <c r="Q36" s="100"/>
      <c r="R36" s="101"/>
      <c r="S36" s="101">
        <v>2919000</v>
      </c>
      <c r="T36" s="101">
        <v>417000</v>
      </c>
      <c r="U36" s="101">
        <v>291900</v>
      </c>
      <c r="V36" s="101">
        <v>7797900</v>
      </c>
      <c r="W36" s="101">
        <v>1048547</v>
      </c>
      <c r="X36" s="102"/>
      <c r="Y36" s="103"/>
      <c r="Z36" s="103"/>
      <c r="AA36" s="103"/>
      <c r="AB36" s="12" t="s">
        <v>162</v>
      </c>
      <c r="AC36" s="85">
        <v>42745</v>
      </c>
      <c r="AD36" s="29" t="s">
        <v>163</v>
      </c>
      <c r="AE36" s="86">
        <v>43110</v>
      </c>
      <c r="AF36" s="29" t="s">
        <v>123</v>
      </c>
      <c r="AG36" s="12" t="s">
        <v>121</v>
      </c>
    </row>
    <row r="37" spans="1:33" s="8" customFormat="1" ht="11.25" x14ac:dyDescent="0.2">
      <c r="A37" s="87">
        <v>24</v>
      </c>
      <c r="B37" s="88" t="s">
        <v>164</v>
      </c>
      <c r="C37" s="89" t="s">
        <v>165</v>
      </c>
      <c r="D37" s="90" t="s">
        <v>69</v>
      </c>
      <c r="E37" s="91" t="s">
        <v>166</v>
      </c>
      <c r="F37" s="92" t="s">
        <v>78</v>
      </c>
      <c r="G37" s="93">
        <v>3</v>
      </c>
      <c r="H37" s="94"/>
      <c r="I37" s="90"/>
      <c r="J37" s="95" t="s">
        <v>113</v>
      </c>
      <c r="K37" s="96">
        <v>7</v>
      </c>
      <c r="L37" s="95" t="s">
        <v>121</v>
      </c>
      <c r="M37" s="97"/>
      <c r="N37" s="98">
        <v>70</v>
      </c>
      <c r="O37" s="99">
        <v>0.3</v>
      </c>
      <c r="P37" s="100">
        <v>4170000</v>
      </c>
      <c r="Q37" s="100"/>
      <c r="R37" s="101"/>
      <c r="S37" s="101">
        <v>2919000</v>
      </c>
      <c r="T37" s="101">
        <v>417000</v>
      </c>
      <c r="U37" s="101">
        <v>291900</v>
      </c>
      <c r="V37" s="101">
        <v>7797900</v>
      </c>
      <c r="W37" s="101">
        <v>1048547</v>
      </c>
      <c r="X37" s="102"/>
      <c r="Y37" s="103"/>
      <c r="Z37" s="103"/>
      <c r="AA37" s="103"/>
      <c r="AB37" s="12" t="s">
        <v>113</v>
      </c>
      <c r="AC37" s="85">
        <v>42739</v>
      </c>
      <c r="AD37" s="29" t="s">
        <v>114</v>
      </c>
      <c r="AE37" s="86">
        <v>43110</v>
      </c>
      <c r="AF37" s="29" t="s">
        <v>123</v>
      </c>
      <c r="AG37" s="12" t="s">
        <v>121</v>
      </c>
    </row>
    <row r="38" spans="1:33" s="8" customFormat="1" ht="11.25" x14ac:dyDescent="0.2">
      <c r="A38" s="87">
        <v>25</v>
      </c>
      <c r="B38" s="88" t="s">
        <v>167</v>
      </c>
      <c r="C38" s="89">
        <v>28070</v>
      </c>
      <c r="D38" s="90" t="s">
        <v>69</v>
      </c>
      <c r="E38" s="91" t="s">
        <v>168</v>
      </c>
      <c r="F38" s="92" t="s">
        <v>78</v>
      </c>
      <c r="G38" s="93">
        <v>3.66</v>
      </c>
      <c r="H38" s="94"/>
      <c r="I38" s="90"/>
      <c r="J38" s="95" t="s">
        <v>80</v>
      </c>
      <c r="K38" s="96">
        <v>12</v>
      </c>
      <c r="L38" s="95" t="s">
        <v>102</v>
      </c>
      <c r="M38" s="97"/>
      <c r="N38" s="98">
        <v>70</v>
      </c>
      <c r="O38" s="99">
        <v>0.3</v>
      </c>
      <c r="P38" s="100">
        <v>5087400</v>
      </c>
      <c r="Q38" s="100"/>
      <c r="R38" s="101"/>
      <c r="S38" s="101">
        <v>3561180</v>
      </c>
      <c r="T38" s="101">
        <v>417000</v>
      </c>
      <c r="U38" s="101">
        <v>610488</v>
      </c>
      <c r="V38" s="101">
        <v>9676068</v>
      </c>
      <c r="W38" s="101">
        <v>1339004</v>
      </c>
      <c r="X38" s="102" t="s">
        <v>117</v>
      </c>
      <c r="Y38" s="103"/>
      <c r="Z38" s="103"/>
      <c r="AA38" s="103"/>
      <c r="AB38" s="12" t="s">
        <v>80</v>
      </c>
      <c r="AC38" s="85">
        <v>43102</v>
      </c>
      <c r="AD38" s="29" t="s">
        <v>82</v>
      </c>
      <c r="AE38" s="86">
        <v>43108</v>
      </c>
      <c r="AF38" s="29" t="s">
        <v>104</v>
      </c>
      <c r="AG38" s="12" t="s">
        <v>102</v>
      </c>
    </row>
    <row r="39" spans="1:33" s="8" customFormat="1" ht="11.25" x14ac:dyDescent="0.2">
      <c r="A39" s="87">
        <v>26</v>
      </c>
      <c r="B39" s="88" t="s">
        <v>169</v>
      </c>
      <c r="C39" s="89" t="s">
        <v>170</v>
      </c>
      <c r="D39" s="90" t="s">
        <v>69</v>
      </c>
      <c r="E39" s="91" t="s">
        <v>171</v>
      </c>
      <c r="F39" s="92" t="s">
        <v>78</v>
      </c>
      <c r="G39" s="93">
        <v>4.9800000000000004</v>
      </c>
      <c r="H39" s="94"/>
      <c r="I39" s="90">
        <v>5</v>
      </c>
      <c r="J39" s="95" t="s">
        <v>94</v>
      </c>
      <c r="K39" s="96">
        <v>24</v>
      </c>
      <c r="L39" s="95" t="s">
        <v>94</v>
      </c>
      <c r="M39" s="97"/>
      <c r="N39" s="98">
        <v>70</v>
      </c>
      <c r="O39" s="99">
        <v>0.3</v>
      </c>
      <c r="P39" s="100">
        <v>6922200</v>
      </c>
      <c r="Q39" s="100"/>
      <c r="R39" s="101">
        <v>346110</v>
      </c>
      <c r="S39" s="101">
        <v>5087817</v>
      </c>
      <c r="T39" s="101">
        <v>417000</v>
      </c>
      <c r="U39" s="101">
        <v>1744394</v>
      </c>
      <c r="V39" s="101">
        <v>14517521</v>
      </c>
      <c r="W39" s="101">
        <v>2117986</v>
      </c>
      <c r="X39" s="102"/>
      <c r="Y39" s="103"/>
      <c r="Z39" s="103"/>
      <c r="AA39" s="103"/>
      <c r="AB39" s="12" t="s">
        <v>94</v>
      </c>
      <c r="AC39" s="85">
        <v>43111</v>
      </c>
      <c r="AD39" s="29" t="s">
        <v>95</v>
      </c>
      <c r="AE39" s="86">
        <v>43111</v>
      </c>
      <c r="AF39" s="29" t="s">
        <v>172</v>
      </c>
      <c r="AG39" s="12" t="s">
        <v>94</v>
      </c>
    </row>
    <row r="40" spans="1:33" s="8" customFormat="1" ht="11.25" x14ac:dyDescent="0.2">
      <c r="A40" s="87">
        <v>27</v>
      </c>
      <c r="B40" s="88" t="s">
        <v>173</v>
      </c>
      <c r="C40" s="89">
        <v>30590</v>
      </c>
      <c r="D40" s="90" t="s">
        <v>69</v>
      </c>
      <c r="E40" s="91" t="s">
        <v>156</v>
      </c>
      <c r="F40" s="92" t="s">
        <v>78</v>
      </c>
      <c r="G40" s="93">
        <v>3.66</v>
      </c>
      <c r="H40" s="94"/>
      <c r="I40" s="90"/>
      <c r="J40" s="95" t="s">
        <v>162</v>
      </c>
      <c r="K40" s="96">
        <v>12</v>
      </c>
      <c r="L40" s="95" t="s">
        <v>109</v>
      </c>
      <c r="M40" s="97"/>
      <c r="N40" s="98">
        <v>70</v>
      </c>
      <c r="O40" s="99">
        <v>0.3</v>
      </c>
      <c r="P40" s="100">
        <v>5087400</v>
      </c>
      <c r="Q40" s="100"/>
      <c r="R40" s="101"/>
      <c r="S40" s="101">
        <v>3561180</v>
      </c>
      <c r="T40" s="101">
        <v>417000</v>
      </c>
      <c r="U40" s="101">
        <v>610488</v>
      </c>
      <c r="V40" s="101">
        <v>9676068</v>
      </c>
      <c r="W40" s="101">
        <v>1339004</v>
      </c>
      <c r="X40" s="102"/>
      <c r="Y40" s="103"/>
      <c r="Z40" s="103"/>
      <c r="AA40" s="103"/>
      <c r="AB40" s="12" t="s">
        <v>162</v>
      </c>
      <c r="AC40" s="85">
        <v>42745</v>
      </c>
      <c r="AD40" s="29" t="s">
        <v>163</v>
      </c>
      <c r="AE40" s="86">
        <v>43466</v>
      </c>
      <c r="AF40" s="29" t="s">
        <v>111</v>
      </c>
      <c r="AG40" s="12" t="s">
        <v>109</v>
      </c>
    </row>
    <row r="41" spans="1:33" s="8" customFormat="1" ht="11.25" x14ac:dyDescent="0.2">
      <c r="A41" s="87">
        <v>28</v>
      </c>
      <c r="B41" s="88" t="s">
        <v>174</v>
      </c>
      <c r="C41" s="89" t="s">
        <v>175</v>
      </c>
      <c r="D41" s="90" t="s">
        <v>69</v>
      </c>
      <c r="E41" s="91" t="s">
        <v>176</v>
      </c>
      <c r="F41" s="92" t="s">
        <v>78</v>
      </c>
      <c r="G41" s="93">
        <v>3.33</v>
      </c>
      <c r="H41" s="94"/>
      <c r="I41" s="90"/>
      <c r="J41" s="95" t="s">
        <v>177</v>
      </c>
      <c r="K41" s="96">
        <v>11</v>
      </c>
      <c r="L41" s="95" t="s">
        <v>94</v>
      </c>
      <c r="M41" s="97"/>
      <c r="N41" s="98">
        <v>70</v>
      </c>
      <c r="O41" s="99">
        <v>0.3</v>
      </c>
      <c r="P41" s="100">
        <v>4628700</v>
      </c>
      <c r="Q41" s="100"/>
      <c r="R41" s="101"/>
      <c r="S41" s="101">
        <v>3240090</v>
      </c>
      <c r="T41" s="101">
        <v>417000</v>
      </c>
      <c r="U41" s="101">
        <v>509157</v>
      </c>
      <c r="V41" s="101">
        <v>8794947</v>
      </c>
      <c r="W41" s="101">
        <v>1207396</v>
      </c>
      <c r="X41" s="102"/>
      <c r="Y41" s="103"/>
      <c r="Z41" s="103"/>
      <c r="AA41" s="103"/>
      <c r="AB41" s="12" t="s">
        <v>177</v>
      </c>
      <c r="AC41" s="85">
        <v>42380</v>
      </c>
      <c r="AD41" s="29" t="s">
        <v>178</v>
      </c>
      <c r="AE41" s="86">
        <v>43111</v>
      </c>
      <c r="AF41" s="29" t="s">
        <v>95</v>
      </c>
      <c r="AG41" s="12" t="s">
        <v>94</v>
      </c>
    </row>
    <row r="42" spans="1:33" s="8" customFormat="1" ht="11.25" x14ac:dyDescent="0.2">
      <c r="A42" s="87">
        <v>29</v>
      </c>
      <c r="B42" s="88" t="s">
        <v>179</v>
      </c>
      <c r="C42" s="89">
        <v>30226</v>
      </c>
      <c r="D42" s="90" t="s">
        <v>69</v>
      </c>
      <c r="E42" s="91" t="s">
        <v>143</v>
      </c>
      <c r="F42" s="92" t="s">
        <v>78</v>
      </c>
      <c r="G42" s="93">
        <v>3.66</v>
      </c>
      <c r="H42" s="94"/>
      <c r="I42" s="90"/>
      <c r="J42" s="95" t="s">
        <v>180</v>
      </c>
      <c r="K42" s="96">
        <v>11</v>
      </c>
      <c r="L42" s="95" t="s">
        <v>94</v>
      </c>
      <c r="M42" s="97"/>
      <c r="N42" s="98">
        <v>70</v>
      </c>
      <c r="O42" s="99">
        <v>0.55000000000000004</v>
      </c>
      <c r="P42" s="100">
        <v>5087400</v>
      </c>
      <c r="Q42" s="100"/>
      <c r="R42" s="101"/>
      <c r="S42" s="101">
        <v>3561180</v>
      </c>
      <c r="T42" s="101">
        <v>764500</v>
      </c>
      <c r="U42" s="101">
        <v>559614</v>
      </c>
      <c r="V42" s="101">
        <v>9972694</v>
      </c>
      <c r="W42" s="101">
        <v>1327048</v>
      </c>
      <c r="X42" s="102"/>
      <c r="Y42" s="103"/>
      <c r="Z42" s="103"/>
      <c r="AA42" s="103"/>
      <c r="AB42" s="12" t="s">
        <v>180</v>
      </c>
      <c r="AC42" s="85">
        <v>43105</v>
      </c>
      <c r="AD42" s="29" t="s">
        <v>181</v>
      </c>
      <c r="AE42" s="86">
        <v>43111</v>
      </c>
      <c r="AF42" s="29" t="s">
        <v>95</v>
      </c>
      <c r="AG42" s="12" t="s">
        <v>94</v>
      </c>
    </row>
    <row r="43" spans="1:33" s="8" customFormat="1" ht="11.25" x14ac:dyDescent="0.2">
      <c r="A43" s="87">
        <v>30</v>
      </c>
      <c r="B43" s="88" t="s">
        <v>182</v>
      </c>
      <c r="C43" s="89" t="s">
        <v>183</v>
      </c>
      <c r="D43" s="90" t="s">
        <v>69</v>
      </c>
      <c r="E43" s="91" t="s">
        <v>184</v>
      </c>
      <c r="F43" s="92" t="s">
        <v>78</v>
      </c>
      <c r="G43" s="93">
        <v>3.33</v>
      </c>
      <c r="H43" s="94"/>
      <c r="I43" s="90"/>
      <c r="J43" s="95" t="s">
        <v>121</v>
      </c>
      <c r="K43" s="96">
        <v>8</v>
      </c>
      <c r="L43" s="95" t="s">
        <v>103</v>
      </c>
      <c r="M43" s="97"/>
      <c r="N43" s="98">
        <v>70</v>
      </c>
      <c r="O43" s="99">
        <v>0.3</v>
      </c>
      <c r="P43" s="100">
        <v>4628700</v>
      </c>
      <c r="Q43" s="100"/>
      <c r="R43" s="101"/>
      <c r="S43" s="101">
        <v>3240090</v>
      </c>
      <c r="T43" s="101">
        <v>417000</v>
      </c>
      <c r="U43" s="101">
        <v>370296</v>
      </c>
      <c r="V43" s="101">
        <v>8656086</v>
      </c>
      <c r="W43" s="101">
        <v>1174764</v>
      </c>
      <c r="X43" s="102"/>
      <c r="Y43" s="103"/>
      <c r="Z43" s="103"/>
      <c r="AA43" s="103"/>
      <c r="AB43" s="12" t="s">
        <v>121</v>
      </c>
      <c r="AC43" s="85">
        <v>43110</v>
      </c>
      <c r="AD43" s="29" t="s">
        <v>123</v>
      </c>
      <c r="AE43" s="86">
        <v>43104</v>
      </c>
      <c r="AF43" s="29" t="s">
        <v>122</v>
      </c>
      <c r="AG43" s="12" t="s">
        <v>103</v>
      </c>
    </row>
    <row r="44" spans="1:33" s="8" customFormat="1" ht="11.25" x14ac:dyDescent="0.2">
      <c r="A44" s="87">
        <v>31</v>
      </c>
      <c r="B44" s="88" t="s">
        <v>185</v>
      </c>
      <c r="C44" s="89">
        <v>30165</v>
      </c>
      <c r="D44" s="90" t="s">
        <v>69</v>
      </c>
      <c r="E44" s="91" t="s">
        <v>186</v>
      </c>
      <c r="F44" s="92" t="s">
        <v>78</v>
      </c>
      <c r="G44" s="93">
        <v>3</v>
      </c>
      <c r="H44" s="94"/>
      <c r="I44" s="90"/>
      <c r="J44" s="95" t="s">
        <v>187</v>
      </c>
      <c r="K44" s="96">
        <v>8</v>
      </c>
      <c r="L44" s="95" t="s">
        <v>102</v>
      </c>
      <c r="M44" s="97"/>
      <c r="N44" s="98">
        <v>70</v>
      </c>
      <c r="O44" s="99">
        <v>0.3</v>
      </c>
      <c r="P44" s="100">
        <v>4170000</v>
      </c>
      <c r="Q44" s="100"/>
      <c r="R44" s="101"/>
      <c r="S44" s="101">
        <v>2919000</v>
      </c>
      <c r="T44" s="101">
        <v>417000</v>
      </c>
      <c r="U44" s="101">
        <v>333600</v>
      </c>
      <c r="V44" s="101">
        <v>7839600</v>
      </c>
      <c r="W44" s="101">
        <v>1058346</v>
      </c>
      <c r="X44" s="102"/>
      <c r="Y44" s="103"/>
      <c r="Z44" s="103"/>
      <c r="AA44" s="103"/>
      <c r="AB44" s="12" t="s">
        <v>187</v>
      </c>
      <c r="AC44" s="85">
        <v>42377</v>
      </c>
      <c r="AD44" s="29" t="s">
        <v>188</v>
      </c>
      <c r="AE44" s="86">
        <v>43108</v>
      </c>
      <c r="AF44" s="29" t="s">
        <v>104</v>
      </c>
      <c r="AG44" s="12" t="s">
        <v>102</v>
      </c>
    </row>
    <row r="45" spans="1:33" s="8" customFormat="1" ht="11.25" x14ac:dyDescent="0.2">
      <c r="A45" s="87">
        <v>32</v>
      </c>
      <c r="B45" s="88" t="s">
        <v>189</v>
      </c>
      <c r="C45" s="89" t="s">
        <v>190</v>
      </c>
      <c r="D45" s="90" t="s">
        <v>69</v>
      </c>
      <c r="E45" s="91" t="s">
        <v>191</v>
      </c>
      <c r="F45" s="92" t="s">
        <v>78</v>
      </c>
      <c r="G45" s="93">
        <v>3</v>
      </c>
      <c r="H45" s="94"/>
      <c r="I45" s="90"/>
      <c r="J45" s="95" t="s">
        <v>192</v>
      </c>
      <c r="K45" s="96">
        <v>8</v>
      </c>
      <c r="L45" s="95" t="s">
        <v>103</v>
      </c>
      <c r="M45" s="97"/>
      <c r="N45" s="98">
        <v>70</v>
      </c>
      <c r="O45" s="99">
        <v>0.3</v>
      </c>
      <c r="P45" s="100">
        <v>4170000</v>
      </c>
      <c r="Q45" s="100"/>
      <c r="R45" s="101"/>
      <c r="S45" s="101">
        <v>2919000</v>
      </c>
      <c r="T45" s="101">
        <v>417000</v>
      </c>
      <c r="U45" s="101">
        <v>333600</v>
      </c>
      <c r="V45" s="101">
        <v>7839600</v>
      </c>
      <c r="W45" s="101">
        <v>1058346</v>
      </c>
      <c r="X45" s="102"/>
      <c r="Y45" s="103"/>
      <c r="Z45" s="103"/>
      <c r="AA45" s="103"/>
      <c r="AB45" s="12" t="s">
        <v>192</v>
      </c>
      <c r="AC45" s="85">
        <v>42373</v>
      </c>
      <c r="AD45" s="29" t="s">
        <v>193</v>
      </c>
      <c r="AE45" s="86">
        <v>43104</v>
      </c>
      <c r="AF45" s="29" t="s">
        <v>122</v>
      </c>
      <c r="AG45" s="12" t="s">
        <v>103</v>
      </c>
    </row>
    <row r="46" spans="1:33" s="8" customFormat="1" ht="11.25" x14ac:dyDescent="0.2">
      <c r="A46" s="87">
        <v>33</v>
      </c>
      <c r="B46" s="88" t="s">
        <v>194</v>
      </c>
      <c r="C46" s="89">
        <v>30359</v>
      </c>
      <c r="D46" s="90" t="s">
        <v>69</v>
      </c>
      <c r="E46" s="91" t="s">
        <v>140</v>
      </c>
      <c r="F46" s="92" t="s">
        <v>78</v>
      </c>
      <c r="G46" s="93">
        <v>3.33</v>
      </c>
      <c r="H46" s="94"/>
      <c r="I46" s="90"/>
      <c r="J46" s="95" t="s">
        <v>195</v>
      </c>
      <c r="K46" s="96">
        <v>8</v>
      </c>
      <c r="L46" s="95" t="s">
        <v>102</v>
      </c>
      <c r="M46" s="97"/>
      <c r="N46" s="98">
        <v>70</v>
      </c>
      <c r="O46" s="99">
        <v>0.3</v>
      </c>
      <c r="P46" s="100">
        <v>4628700</v>
      </c>
      <c r="Q46" s="100"/>
      <c r="R46" s="101"/>
      <c r="S46" s="101">
        <v>3240090</v>
      </c>
      <c r="T46" s="101">
        <v>417000</v>
      </c>
      <c r="U46" s="101">
        <v>370296</v>
      </c>
      <c r="V46" s="101">
        <v>8656086</v>
      </c>
      <c r="W46" s="101">
        <v>1174764</v>
      </c>
      <c r="X46" s="102"/>
      <c r="Y46" s="103"/>
      <c r="Z46" s="103"/>
      <c r="AA46" s="103"/>
      <c r="AB46" s="12" t="s">
        <v>195</v>
      </c>
      <c r="AC46" s="85">
        <v>42371</v>
      </c>
      <c r="AD46" s="29" t="s">
        <v>196</v>
      </c>
      <c r="AE46" s="86">
        <v>43108</v>
      </c>
      <c r="AF46" s="29" t="s">
        <v>104</v>
      </c>
      <c r="AG46" s="12" t="s">
        <v>102</v>
      </c>
    </row>
    <row r="47" spans="1:33" s="8" customFormat="1" ht="11.25" x14ac:dyDescent="0.2">
      <c r="A47" s="87">
        <v>34</v>
      </c>
      <c r="B47" s="88" t="s">
        <v>197</v>
      </c>
      <c r="C47" s="89">
        <v>27464</v>
      </c>
      <c r="D47" s="90" t="s">
        <v>69</v>
      </c>
      <c r="E47" s="91" t="s">
        <v>176</v>
      </c>
      <c r="F47" s="92" t="s">
        <v>78</v>
      </c>
      <c r="G47" s="93">
        <v>3.66</v>
      </c>
      <c r="H47" s="94"/>
      <c r="I47" s="90"/>
      <c r="J47" s="95" t="s">
        <v>80</v>
      </c>
      <c r="K47" s="96">
        <v>16</v>
      </c>
      <c r="L47" s="95" t="s">
        <v>102</v>
      </c>
      <c r="M47" s="97"/>
      <c r="N47" s="98">
        <v>70</v>
      </c>
      <c r="O47" s="99">
        <v>0.3</v>
      </c>
      <c r="P47" s="100">
        <v>5087400</v>
      </c>
      <c r="Q47" s="100"/>
      <c r="R47" s="101"/>
      <c r="S47" s="101">
        <v>3561180</v>
      </c>
      <c r="T47" s="101">
        <v>417000</v>
      </c>
      <c r="U47" s="101">
        <v>813984</v>
      </c>
      <c r="V47" s="101">
        <v>9879564</v>
      </c>
      <c r="W47" s="101">
        <v>1386825</v>
      </c>
      <c r="X47" s="102"/>
      <c r="Y47" s="103"/>
      <c r="Z47" s="103"/>
      <c r="AA47" s="103"/>
      <c r="AB47" s="12" t="s">
        <v>80</v>
      </c>
      <c r="AC47" s="85">
        <v>43102</v>
      </c>
      <c r="AD47" s="29" t="s">
        <v>82</v>
      </c>
      <c r="AE47" s="86">
        <v>43108</v>
      </c>
      <c r="AF47" s="29" t="s">
        <v>104</v>
      </c>
      <c r="AG47" s="12" t="s">
        <v>102</v>
      </c>
    </row>
    <row r="48" spans="1:33" s="8" customFormat="1" ht="11.25" x14ac:dyDescent="0.2">
      <c r="A48" s="87">
        <v>35</v>
      </c>
      <c r="B48" s="88" t="s">
        <v>198</v>
      </c>
      <c r="C48" s="89" t="s">
        <v>199</v>
      </c>
      <c r="D48" s="90" t="s">
        <v>101</v>
      </c>
      <c r="E48" s="91" t="s">
        <v>176</v>
      </c>
      <c r="F48" s="92" t="s">
        <v>78</v>
      </c>
      <c r="G48" s="93">
        <v>3.66</v>
      </c>
      <c r="H48" s="94"/>
      <c r="I48" s="90"/>
      <c r="J48" s="95" t="s">
        <v>102</v>
      </c>
      <c r="K48" s="96">
        <v>12</v>
      </c>
      <c r="L48" s="95" t="s">
        <v>102</v>
      </c>
      <c r="M48" s="97"/>
      <c r="N48" s="98">
        <v>70</v>
      </c>
      <c r="O48" s="99">
        <v>0.3</v>
      </c>
      <c r="P48" s="100">
        <v>5087400</v>
      </c>
      <c r="Q48" s="100"/>
      <c r="R48" s="101"/>
      <c r="S48" s="101">
        <v>3561180</v>
      </c>
      <c r="T48" s="101">
        <v>417000</v>
      </c>
      <c r="U48" s="101">
        <v>610488</v>
      </c>
      <c r="V48" s="101">
        <v>9676068</v>
      </c>
      <c r="W48" s="101">
        <v>1339004</v>
      </c>
      <c r="X48" s="102"/>
      <c r="Y48" s="103"/>
      <c r="Z48" s="103"/>
      <c r="AA48" s="103"/>
      <c r="AB48" s="12" t="s">
        <v>102</v>
      </c>
      <c r="AC48" s="85">
        <v>43108</v>
      </c>
      <c r="AD48" s="29" t="s">
        <v>104</v>
      </c>
      <c r="AE48" s="86">
        <v>43108</v>
      </c>
      <c r="AF48" s="29" t="s">
        <v>104</v>
      </c>
      <c r="AG48" s="12" t="s">
        <v>102</v>
      </c>
    </row>
    <row r="49" spans="1:33" s="8" customFormat="1" ht="11.25" x14ac:dyDescent="0.2">
      <c r="A49" s="87">
        <v>36</v>
      </c>
      <c r="B49" s="88" t="s">
        <v>200</v>
      </c>
      <c r="C49" s="89">
        <v>33452</v>
      </c>
      <c r="D49" s="90" t="s">
        <v>69</v>
      </c>
      <c r="E49" s="91" t="s">
        <v>156</v>
      </c>
      <c r="F49" s="92" t="s">
        <v>78</v>
      </c>
      <c r="G49" s="93">
        <v>2.67</v>
      </c>
      <c r="H49" s="94"/>
      <c r="I49" s="90"/>
      <c r="J49" s="95" t="s">
        <v>201</v>
      </c>
      <c r="K49" s="96"/>
      <c r="L49" s="95"/>
      <c r="M49" s="97"/>
      <c r="N49" s="98">
        <v>70</v>
      </c>
      <c r="O49" s="99">
        <v>0.3</v>
      </c>
      <c r="P49" s="100">
        <v>3711300</v>
      </c>
      <c r="Q49" s="100"/>
      <c r="R49" s="101"/>
      <c r="S49" s="101">
        <v>2597910</v>
      </c>
      <c r="T49" s="101">
        <v>417000</v>
      </c>
      <c r="U49" s="101"/>
      <c r="V49" s="101">
        <v>6726210</v>
      </c>
      <c r="W49" s="101">
        <v>872156</v>
      </c>
      <c r="X49" s="102"/>
      <c r="Y49" s="103"/>
      <c r="Z49" s="103"/>
      <c r="AA49" s="103"/>
      <c r="AB49" s="12" t="s">
        <v>201</v>
      </c>
      <c r="AC49" s="85">
        <v>43107</v>
      </c>
      <c r="AD49" s="29" t="s">
        <v>202</v>
      </c>
      <c r="AE49" s="86"/>
      <c r="AF49" s="29"/>
      <c r="AG49" s="12"/>
    </row>
    <row r="50" spans="1:33" s="8" customFormat="1" ht="11.25" x14ac:dyDescent="0.2">
      <c r="A50" s="87">
        <v>37</v>
      </c>
      <c r="B50" s="88" t="s">
        <v>203</v>
      </c>
      <c r="C50" s="89" t="s">
        <v>204</v>
      </c>
      <c r="D50" s="90" t="s">
        <v>69</v>
      </c>
      <c r="E50" s="91" t="s">
        <v>143</v>
      </c>
      <c r="F50" s="92" t="s">
        <v>78</v>
      </c>
      <c r="G50" s="93">
        <v>3.99</v>
      </c>
      <c r="H50" s="94"/>
      <c r="I50" s="90"/>
      <c r="J50" s="95" t="s">
        <v>102</v>
      </c>
      <c r="K50" s="96">
        <v>12</v>
      </c>
      <c r="L50" s="95" t="s">
        <v>102</v>
      </c>
      <c r="M50" s="97"/>
      <c r="N50" s="98">
        <v>70</v>
      </c>
      <c r="O50" s="99">
        <v>0.3</v>
      </c>
      <c r="P50" s="100">
        <v>5546100</v>
      </c>
      <c r="Q50" s="100"/>
      <c r="R50" s="101"/>
      <c r="S50" s="101">
        <v>3882270</v>
      </c>
      <c r="T50" s="101">
        <v>417000</v>
      </c>
      <c r="U50" s="101">
        <v>665532</v>
      </c>
      <c r="V50" s="101">
        <v>10510902</v>
      </c>
      <c r="W50" s="101">
        <v>1459734</v>
      </c>
      <c r="X50" s="102"/>
      <c r="Y50" s="103"/>
      <c r="Z50" s="103"/>
      <c r="AA50" s="103"/>
      <c r="AB50" s="12" t="s">
        <v>102</v>
      </c>
      <c r="AC50" s="85">
        <v>43108</v>
      </c>
      <c r="AD50" s="29" t="s">
        <v>104</v>
      </c>
      <c r="AE50" s="86">
        <v>43108</v>
      </c>
      <c r="AF50" s="29" t="s">
        <v>104</v>
      </c>
      <c r="AG50" s="12" t="s">
        <v>102</v>
      </c>
    </row>
    <row r="51" spans="1:33" s="8" customFormat="1" ht="11.25" x14ac:dyDescent="0.2">
      <c r="A51" s="87">
        <v>38</v>
      </c>
      <c r="B51" s="88" t="s">
        <v>205</v>
      </c>
      <c r="C51" s="89">
        <v>31908</v>
      </c>
      <c r="D51" s="90" t="s">
        <v>69</v>
      </c>
      <c r="E51" s="91" t="s">
        <v>149</v>
      </c>
      <c r="F51" s="92" t="s">
        <v>78</v>
      </c>
      <c r="G51" s="93">
        <v>3</v>
      </c>
      <c r="H51" s="94"/>
      <c r="I51" s="90"/>
      <c r="J51" s="95" t="s">
        <v>113</v>
      </c>
      <c r="K51" s="96">
        <v>7</v>
      </c>
      <c r="L51" s="95" t="s">
        <v>121</v>
      </c>
      <c r="M51" s="97"/>
      <c r="N51" s="98">
        <v>70</v>
      </c>
      <c r="O51" s="99">
        <v>0.3</v>
      </c>
      <c r="P51" s="100">
        <v>4170000</v>
      </c>
      <c r="Q51" s="100"/>
      <c r="R51" s="101"/>
      <c r="S51" s="101">
        <v>2919000</v>
      </c>
      <c r="T51" s="101">
        <v>417000</v>
      </c>
      <c r="U51" s="101">
        <v>291900</v>
      </c>
      <c r="V51" s="101">
        <v>7797900</v>
      </c>
      <c r="W51" s="101">
        <v>1048547</v>
      </c>
      <c r="X51" s="102"/>
      <c r="Y51" s="103"/>
      <c r="Z51" s="103"/>
      <c r="AA51" s="103"/>
      <c r="AB51" s="12" t="s">
        <v>113</v>
      </c>
      <c r="AC51" s="85">
        <v>42739</v>
      </c>
      <c r="AD51" s="29" t="s">
        <v>114</v>
      </c>
      <c r="AE51" s="86">
        <v>43110</v>
      </c>
      <c r="AF51" s="29" t="s">
        <v>123</v>
      </c>
      <c r="AG51" s="12" t="s">
        <v>121</v>
      </c>
    </row>
    <row r="52" spans="1:33" s="8" customFormat="1" ht="11.25" x14ac:dyDescent="0.2">
      <c r="A52" s="87">
        <v>39</v>
      </c>
      <c r="B52" s="88" t="s">
        <v>206</v>
      </c>
      <c r="C52" s="89">
        <v>29901</v>
      </c>
      <c r="D52" s="90" t="s">
        <v>69</v>
      </c>
      <c r="E52" s="91" t="s">
        <v>156</v>
      </c>
      <c r="F52" s="92" t="s">
        <v>78</v>
      </c>
      <c r="G52" s="93">
        <v>3.66</v>
      </c>
      <c r="H52" s="94"/>
      <c r="I52" s="90"/>
      <c r="J52" s="95" t="s">
        <v>195</v>
      </c>
      <c r="K52" s="96">
        <v>12</v>
      </c>
      <c r="L52" s="95" t="s">
        <v>121</v>
      </c>
      <c r="M52" s="97"/>
      <c r="N52" s="98">
        <v>70</v>
      </c>
      <c r="O52" s="99">
        <v>0.3</v>
      </c>
      <c r="P52" s="100">
        <v>5087400</v>
      </c>
      <c r="Q52" s="100"/>
      <c r="R52" s="101"/>
      <c r="S52" s="101">
        <v>3561180</v>
      </c>
      <c r="T52" s="101">
        <v>417000</v>
      </c>
      <c r="U52" s="101">
        <v>610488</v>
      </c>
      <c r="V52" s="101">
        <v>9676068</v>
      </c>
      <c r="W52" s="101">
        <v>1339004</v>
      </c>
      <c r="X52" s="102"/>
      <c r="Y52" s="103"/>
      <c r="Z52" s="103"/>
      <c r="AA52" s="103"/>
      <c r="AB52" s="12" t="s">
        <v>195</v>
      </c>
      <c r="AC52" s="85">
        <v>42371</v>
      </c>
      <c r="AD52" s="29" t="s">
        <v>196</v>
      </c>
      <c r="AE52" s="86">
        <v>43110</v>
      </c>
      <c r="AF52" s="29" t="s">
        <v>123</v>
      </c>
      <c r="AG52" s="12" t="s">
        <v>121</v>
      </c>
    </row>
    <row r="53" spans="1:33" s="8" customFormat="1" ht="11.25" x14ac:dyDescent="0.2">
      <c r="A53" s="87">
        <v>40</v>
      </c>
      <c r="B53" s="88" t="s">
        <v>207</v>
      </c>
      <c r="C53" s="89">
        <v>25975</v>
      </c>
      <c r="D53" s="90" t="s">
        <v>69</v>
      </c>
      <c r="E53" s="91" t="s">
        <v>186</v>
      </c>
      <c r="F53" s="92" t="s">
        <v>78</v>
      </c>
      <c r="G53" s="93">
        <v>4.9800000000000004</v>
      </c>
      <c r="H53" s="94"/>
      <c r="I53" s="90">
        <v>5</v>
      </c>
      <c r="J53" s="95" t="s">
        <v>94</v>
      </c>
      <c r="K53" s="96">
        <v>25</v>
      </c>
      <c r="L53" s="95" t="s">
        <v>80</v>
      </c>
      <c r="M53" s="97"/>
      <c r="N53" s="98">
        <v>70</v>
      </c>
      <c r="O53" s="99">
        <v>0.3</v>
      </c>
      <c r="P53" s="100">
        <v>6922200</v>
      </c>
      <c r="Q53" s="100"/>
      <c r="R53" s="101">
        <v>346110</v>
      </c>
      <c r="S53" s="101">
        <v>5088790</v>
      </c>
      <c r="T53" s="101">
        <v>417000</v>
      </c>
      <c r="U53" s="101">
        <v>1817078</v>
      </c>
      <c r="V53" s="101">
        <v>14590205</v>
      </c>
      <c r="W53" s="101">
        <v>2135066</v>
      </c>
      <c r="X53" s="102"/>
      <c r="Y53" s="103"/>
      <c r="Z53" s="103"/>
      <c r="AA53" s="103"/>
      <c r="AB53" s="12" t="s">
        <v>94</v>
      </c>
      <c r="AC53" s="85">
        <v>43111</v>
      </c>
      <c r="AD53" s="29" t="s">
        <v>95</v>
      </c>
      <c r="AE53" s="86">
        <v>43102</v>
      </c>
      <c r="AF53" s="29" t="s">
        <v>82</v>
      </c>
      <c r="AG53" s="12" t="s">
        <v>80</v>
      </c>
    </row>
    <row r="54" spans="1:33" s="8" customFormat="1" ht="11.25" x14ac:dyDescent="0.2">
      <c r="A54" s="87">
        <v>41</v>
      </c>
      <c r="B54" s="88" t="s">
        <v>208</v>
      </c>
      <c r="C54" s="89" t="s">
        <v>209</v>
      </c>
      <c r="D54" s="90" t="s">
        <v>69</v>
      </c>
      <c r="E54" s="91" t="s">
        <v>186</v>
      </c>
      <c r="F54" s="92" t="s">
        <v>78</v>
      </c>
      <c r="G54" s="93">
        <v>2.67</v>
      </c>
      <c r="H54" s="94"/>
      <c r="I54" s="90"/>
      <c r="J54" s="95">
        <v>42826</v>
      </c>
      <c r="K54" s="96"/>
      <c r="L54" s="95"/>
      <c r="M54" s="97"/>
      <c r="N54" s="98">
        <v>70</v>
      </c>
      <c r="O54" s="99">
        <v>0.3</v>
      </c>
      <c r="P54" s="100">
        <f>G54*1390000</f>
        <v>3711300</v>
      </c>
      <c r="Q54" s="100"/>
      <c r="R54" s="101"/>
      <c r="S54" s="101">
        <v>2597910</v>
      </c>
      <c r="T54" s="101">
        <v>417000</v>
      </c>
      <c r="U54" s="101"/>
      <c r="V54" s="101">
        <v>6726210</v>
      </c>
      <c r="W54" s="101">
        <v>872156</v>
      </c>
      <c r="X54" s="102"/>
      <c r="Y54" s="103"/>
      <c r="Z54" s="103"/>
      <c r="AA54" s="103"/>
      <c r="AB54" s="12" t="s">
        <v>131</v>
      </c>
      <c r="AC54" s="85">
        <v>42742</v>
      </c>
      <c r="AD54" s="29" t="s">
        <v>132</v>
      </c>
      <c r="AE54" s="86"/>
      <c r="AF54" s="29"/>
      <c r="AG54" s="12"/>
    </row>
    <row r="55" spans="1:33" s="8" customFormat="1" ht="11.25" x14ac:dyDescent="0.2">
      <c r="A55" s="87">
        <v>42</v>
      </c>
      <c r="B55" s="88" t="s">
        <v>210</v>
      </c>
      <c r="C55" s="89">
        <v>29500</v>
      </c>
      <c r="D55" s="90" t="s">
        <v>101</v>
      </c>
      <c r="E55" s="91" t="s">
        <v>147</v>
      </c>
      <c r="F55" s="92" t="s">
        <v>78</v>
      </c>
      <c r="G55" s="93">
        <v>3.99</v>
      </c>
      <c r="H55" s="94"/>
      <c r="I55" s="90"/>
      <c r="J55" s="95" t="s">
        <v>72</v>
      </c>
      <c r="K55" s="96">
        <v>14</v>
      </c>
      <c r="L55" s="95" t="s">
        <v>72</v>
      </c>
      <c r="M55" s="97"/>
      <c r="N55" s="98">
        <v>30</v>
      </c>
      <c r="O55" s="99">
        <v>0.3</v>
      </c>
      <c r="P55" s="100">
        <v>5546100</v>
      </c>
      <c r="Q55" s="100"/>
      <c r="R55" s="101"/>
      <c r="S55" s="101">
        <v>1663830</v>
      </c>
      <c r="T55" s="101">
        <v>417000</v>
      </c>
      <c r="U55" s="101">
        <v>776454</v>
      </c>
      <c r="V55" s="101">
        <v>8403384</v>
      </c>
      <c r="W55" s="101">
        <v>1485800</v>
      </c>
      <c r="X55" s="102"/>
      <c r="Y55" s="103"/>
      <c r="Z55" s="103"/>
      <c r="AA55" s="103"/>
      <c r="AB55" s="12" t="s">
        <v>72</v>
      </c>
      <c r="AC55" s="85">
        <v>43112</v>
      </c>
      <c r="AD55" s="29" t="s">
        <v>211</v>
      </c>
      <c r="AE55" s="86">
        <v>43112</v>
      </c>
      <c r="AF55" s="29" t="s">
        <v>74</v>
      </c>
      <c r="AG55" s="12" t="s">
        <v>72</v>
      </c>
    </row>
    <row r="56" spans="1:33" s="8" customFormat="1" ht="11.25" x14ac:dyDescent="0.2">
      <c r="A56" s="87">
        <v>43</v>
      </c>
      <c r="B56" s="88" t="s">
        <v>212</v>
      </c>
      <c r="C56" s="89" t="s">
        <v>213</v>
      </c>
      <c r="D56" s="90" t="s">
        <v>69</v>
      </c>
      <c r="E56" s="91" t="s">
        <v>149</v>
      </c>
      <c r="F56" s="92" t="s">
        <v>78</v>
      </c>
      <c r="G56" s="93">
        <v>2.67</v>
      </c>
      <c r="H56" s="94"/>
      <c r="I56" s="90"/>
      <c r="J56" s="95" t="s">
        <v>201</v>
      </c>
      <c r="K56" s="96"/>
      <c r="L56" s="95"/>
      <c r="M56" s="97"/>
      <c r="N56" s="98">
        <v>70</v>
      </c>
      <c r="O56" s="99">
        <v>0.3</v>
      </c>
      <c r="P56" s="100">
        <v>3711300</v>
      </c>
      <c r="Q56" s="100"/>
      <c r="R56" s="101"/>
      <c r="S56" s="101">
        <v>2597910</v>
      </c>
      <c r="T56" s="101">
        <v>417000</v>
      </c>
      <c r="U56" s="101"/>
      <c r="V56" s="101">
        <v>6726210</v>
      </c>
      <c r="W56" s="101">
        <v>872156</v>
      </c>
      <c r="X56" s="102"/>
      <c r="Y56" s="103"/>
      <c r="Z56" s="103"/>
      <c r="AA56" s="103"/>
      <c r="AB56" s="12" t="s">
        <v>201</v>
      </c>
      <c r="AC56" s="85">
        <v>43107</v>
      </c>
      <c r="AD56" s="29" t="s">
        <v>202</v>
      </c>
      <c r="AE56" s="86"/>
      <c r="AF56" s="29"/>
      <c r="AG56" s="12"/>
    </row>
    <row r="57" spans="1:33" s="8" customFormat="1" ht="11.25" x14ac:dyDescent="0.2">
      <c r="A57" s="87">
        <v>44</v>
      </c>
      <c r="B57" s="88" t="s">
        <v>214</v>
      </c>
      <c r="C57" s="89" t="s">
        <v>215</v>
      </c>
      <c r="D57" s="90" t="s">
        <v>69</v>
      </c>
      <c r="E57" s="91" t="s">
        <v>184</v>
      </c>
      <c r="F57" s="92" t="s">
        <v>78</v>
      </c>
      <c r="G57" s="93">
        <v>3.66</v>
      </c>
      <c r="H57" s="94"/>
      <c r="I57" s="90"/>
      <c r="J57" s="95" t="s">
        <v>80</v>
      </c>
      <c r="K57" s="96">
        <v>15</v>
      </c>
      <c r="L57" s="95" t="s">
        <v>94</v>
      </c>
      <c r="M57" s="97"/>
      <c r="N57" s="98">
        <v>70</v>
      </c>
      <c r="O57" s="99">
        <v>0.3</v>
      </c>
      <c r="P57" s="100">
        <v>5087400</v>
      </c>
      <c r="Q57" s="100"/>
      <c r="R57" s="101"/>
      <c r="S57" s="101">
        <v>3561180</v>
      </c>
      <c r="T57" s="101">
        <v>417000</v>
      </c>
      <c r="U57" s="101">
        <v>763110</v>
      </c>
      <c r="V57" s="101">
        <v>9828690</v>
      </c>
      <c r="W57" s="101">
        <v>1374870</v>
      </c>
      <c r="X57" s="102"/>
      <c r="Y57" s="103"/>
      <c r="Z57" s="103"/>
      <c r="AA57" s="103"/>
      <c r="AB57" s="12" t="s">
        <v>80</v>
      </c>
      <c r="AC57" s="85">
        <v>43102</v>
      </c>
      <c r="AD57" s="29" t="s">
        <v>82</v>
      </c>
      <c r="AE57" s="86">
        <v>43111</v>
      </c>
      <c r="AF57" s="29" t="s">
        <v>95</v>
      </c>
      <c r="AG57" s="12" t="s">
        <v>94</v>
      </c>
    </row>
    <row r="58" spans="1:33" s="8" customFormat="1" ht="11.25" x14ac:dyDescent="0.2">
      <c r="A58" s="87">
        <v>45</v>
      </c>
      <c r="B58" s="88" t="s">
        <v>216</v>
      </c>
      <c r="C58" s="89" t="s">
        <v>217</v>
      </c>
      <c r="D58" s="90" t="s">
        <v>69</v>
      </c>
      <c r="E58" s="91" t="s">
        <v>166</v>
      </c>
      <c r="F58" s="92" t="s">
        <v>78</v>
      </c>
      <c r="G58" s="93">
        <v>3</v>
      </c>
      <c r="H58" s="94"/>
      <c r="I58" s="90"/>
      <c r="J58" s="95" t="s">
        <v>218</v>
      </c>
      <c r="K58" s="96">
        <v>8</v>
      </c>
      <c r="L58" s="95" t="s">
        <v>121</v>
      </c>
      <c r="M58" s="97"/>
      <c r="N58" s="98">
        <v>70</v>
      </c>
      <c r="O58" s="99">
        <v>0.3</v>
      </c>
      <c r="P58" s="100">
        <v>4170000</v>
      </c>
      <c r="Q58" s="100"/>
      <c r="R58" s="101"/>
      <c r="S58" s="101">
        <v>2919000</v>
      </c>
      <c r="T58" s="101">
        <v>417000</v>
      </c>
      <c r="U58" s="101">
        <v>333600</v>
      </c>
      <c r="V58" s="101">
        <v>7839600</v>
      </c>
      <c r="W58" s="101">
        <v>1058346</v>
      </c>
      <c r="X58" s="102"/>
      <c r="Y58" s="103"/>
      <c r="Z58" s="103"/>
      <c r="AA58" s="103"/>
      <c r="AB58" s="12" t="s">
        <v>218</v>
      </c>
      <c r="AC58" s="85">
        <v>42379</v>
      </c>
      <c r="AD58" s="29" t="s">
        <v>219</v>
      </c>
      <c r="AE58" s="86">
        <v>43110</v>
      </c>
      <c r="AF58" s="29" t="s">
        <v>123</v>
      </c>
      <c r="AG58" s="12" t="s">
        <v>121</v>
      </c>
    </row>
    <row r="59" spans="1:33" s="8" customFormat="1" ht="11.25" x14ac:dyDescent="0.2">
      <c r="A59" s="87">
        <v>46</v>
      </c>
      <c r="B59" s="88" t="s">
        <v>220</v>
      </c>
      <c r="C59" s="89" t="s">
        <v>221</v>
      </c>
      <c r="D59" s="90" t="s">
        <v>69</v>
      </c>
      <c r="E59" s="91" t="s">
        <v>147</v>
      </c>
      <c r="F59" s="92" t="s">
        <v>78</v>
      </c>
      <c r="G59" s="93">
        <v>2.67</v>
      </c>
      <c r="H59" s="94"/>
      <c r="I59" s="90"/>
      <c r="J59" s="95" t="s">
        <v>108</v>
      </c>
      <c r="K59" s="96">
        <v>5</v>
      </c>
      <c r="L59" s="95" t="s">
        <v>150</v>
      </c>
      <c r="M59" s="97"/>
      <c r="N59" s="98">
        <v>70</v>
      </c>
      <c r="O59" s="99">
        <v>0.3</v>
      </c>
      <c r="P59" s="100">
        <v>3711300</v>
      </c>
      <c r="Q59" s="100"/>
      <c r="R59" s="101"/>
      <c r="S59" s="101">
        <v>2597910</v>
      </c>
      <c r="T59" s="101">
        <v>417000</v>
      </c>
      <c r="U59" s="101">
        <v>185565</v>
      </c>
      <c r="V59" s="101">
        <v>6911775</v>
      </c>
      <c r="W59" s="101">
        <v>915763</v>
      </c>
      <c r="X59" s="102" t="s">
        <v>117</v>
      </c>
      <c r="Y59" s="103"/>
      <c r="Z59" s="103"/>
      <c r="AA59" s="103"/>
      <c r="AB59" s="12" t="s">
        <v>108</v>
      </c>
      <c r="AC59" s="85">
        <v>42736</v>
      </c>
      <c r="AD59" s="29" t="s">
        <v>110</v>
      </c>
      <c r="AE59" s="86">
        <v>43101</v>
      </c>
      <c r="AF59" s="29" t="s">
        <v>151</v>
      </c>
      <c r="AG59" s="12" t="s">
        <v>150</v>
      </c>
    </row>
    <row r="60" spans="1:33" s="8" customFormat="1" ht="11.25" x14ac:dyDescent="0.2">
      <c r="A60" s="87">
        <v>47</v>
      </c>
      <c r="B60" s="88" t="s">
        <v>222</v>
      </c>
      <c r="C60" s="89" t="s">
        <v>223</v>
      </c>
      <c r="D60" s="90" t="s">
        <v>69</v>
      </c>
      <c r="E60" s="91" t="s">
        <v>147</v>
      </c>
      <c r="F60" s="92" t="s">
        <v>78</v>
      </c>
      <c r="G60" s="93">
        <v>3.99</v>
      </c>
      <c r="H60" s="94"/>
      <c r="I60" s="90"/>
      <c r="J60" s="95" t="s">
        <v>131</v>
      </c>
      <c r="K60" s="96">
        <v>16</v>
      </c>
      <c r="L60" s="95" t="s">
        <v>109</v>
      </c>
      <c r="M60" s="97"/>
      <c r="N60" s="98">
        <v>70</v>
      </c>
      <c r="O60" s="99">
        <v>0.3</v>
      </c>
      <c r="P60" s="100">
        <v>5546100</v>
      </c>
      <c r="Q60" s="100"/>
      <c r="R60" s="101"/>
      <c r="S60" s="101">
        <v>3882270</v>
      </c>
      <c r="T60" s="101">
        <v>417000</v>
      </c>
      <c r="U60" s="101">
        <v>887376</v>
      </c>
      <c r="V60" s="101">
        <v>10732746</v>
      </c>
      <c r="W60" s="101">
        <v>1511867</v>
      </c>
      <c r="X60" s="102"/>
      <c r="Y60" s="103"/>
      <c r="Z60" s="103"/>
      <c r="AA60" s="103"/>
      <c r="AB60" s="12" t="s">
        <v>131</v>
      </c>
      <c r="AC60" s="85">
        <v>42742</v>
      </c>
      <c r="AD60" s="29" t="s">
        <v>132</v>
      </c>
      <c r="AE60" s="86">
        <v>43466</v>
      </c>
      <c r="AF60" s="29" t="s">
        <v>111</v>
      </c>
      <c r="AG60" s="12" t="s">
        <v>109</v>
      </c>
    </row>
    <row r="61" spans="1:33" s="8" customFormat="1" ht="11.25" x14ac:dyDescent="0.2">
      <c r="A61" s="87">
        <v>48</v>
      </c>
      <c r="B61" s="88" t="s">
        <v>224</v>
      </c>
      <c r="C61" s="89">
        <v>32876</v>
      </c>
      <c r="D61" s="90" t="s">
        <v>69</v>
      </c>
      <c r="E61" s="91" t="s">
        <v>166</v>
      </c>
      <c r="F61" s="92" t="s">
        <v>78</v>
      </c>
      <c r="G61" s="93">
        <v>3</v>
      </c>
      <c r="H61" s="94"/>
      <c r="I61" s="90"/>
      <c r="J61" s="95" t="s">
        <v>121</v>
      </c>
      <c r="K61" s="96">
        <v>6</v>
      </c>
      <c r="L61" s="95" t="s">
        <v>109</v>
      </c>
      <c r="M61" s="97"/>
      <c r="N61" s="98">
        <v>70</v>
      </c>
      <c r="O61" s="99">
        <v>0.3</v>
      </c>
      <c r="P61" s="100">
        <v>4170000</v>
      </c>
      <c r="Q61" s="100"/>
      <c r="R61" s="101"/>
      <c r="S61" s="101">
        <v>2919000</v>
      </c>
      <c r="T61" s="101">
        <v>417000</v>
      </c>
      <c r="U61" s="101">
        <v>250200</v>
      </c>
      <c r="V61" s="101">
        <v>7756200</v>
      </c>
      <c r="W61" s="101">
        <v>1038747</v>
      </c>
      <c r="X61" s="102"/>
      <c r="Y61" s="103"/>
      <c r="Z61" s="103"/>
      <c r="AA61" s="103"/>
      <c r="AB61" s="12" t="s">
        <v>121</v>
      </c>
      <c r="AC61" s="85">
        <v>43110</v>
      </c>
      <c r="AD61" s="29" t="s">
        <v>123</v>
      </c>
      <c r="AE61" s="86">
        <v>43466</v>
      </c>
      <c r="AF61" s="29" t="s">
        <v>111</v>
      </c>
      <c r="AG61" s="12" t="s">
        <v>109</v>
      </c>
    </row>
    <row r="62" spans="1:33" s="8" customFormat="1" ht="11.25" x14ac:dyDescent="0.2">
      <c r="A62" s="87">
        <v>49</v>
      </c>
      <c r="B62" s="88" t="s">
        <v>225</v>
      </c>
      <c r="C62" s="89" t="s">
        <v>226</v>
      </c>
      <c r="D62" s="90" t="s">
        <v>69</v>
      </c>
      <c r="E62" s="91" t="s">
        <v>156</v>
      </c>
      <c r="F62" s="92" t="s">
        <v>78</v>
      </c>
      <c r="G62" s="93">
        <v>2.67</v>
      </c>
      <c r="H62" s="94"/>
      <c r="I62" s="90"/>
      <c r="J62" s="95" t="s">
        <v>227</v>
      </c>
      <c r="K62" s="96">
        <v>5</v>
      </c>
      <c r="L62" s="95" t="s">
        <v>150</v>
      </c>
      <c r="M62" s="97"/>
      <c r="N62" s="98">
        <v>70</v>
      </c>
      <c r="O62" s="99">
        <v>0.3</v>
      </c>
      <c r="P62" s="100">
        <v>3711300</v>
      </c>
      <c r="Q62" s="100"/>
      <c r="R62" s="101"/>
      <c r="S62" s="101">
        <v>2597910</v>
      </c>
      <c r="T62" s="101">
        <v>417000</v>
      </c>
      <c r="U62" s="101">
        <v>185565</v>
      </c>
      <c r="V62" s="101">
        <v>6911775</v>
      </c>
      <c r="W62" s="101">
        <v>915763</v>
      </c>
      <c r="X62" s="102"/>
      <c r="Y62" s="103"/>
      <c r="Z62" s="103"/>
      <c r="AA62" s="103"/>
      <c r="AB62" s="12" t="s">
        <v>227</v>
      </c>
      <c r="AC62" s="85">
        <v>42376</v>
      </c>
      <c r="AD62" s="29" t="s">
        <v>228</v>
      </c>
      <c r="AE62" s="86">
        <v>43101</v>
      </c>
      <c r="AF62" s="29" t="s">
        <v>151</v>
      </c>
      <c r="AG62" s="12" t="s">
        <v>150</v>
      </c>
    </row>
    <row r="63" spans="1:33" s="8" customFormat="1" ht="11.25" x14ac:dyDescent="0.2">
      <c r="A63" s="87">
        <v>50</v>
      </c>
      <c r="B63" s="88" t="s">
        <v>229</v>
      </c>
      <c r="C63" s="89">
        <v>32424</v>
      </c>
      <c r="D63" s="90" t="s">
        <v>69</v>
      </c>
      <c r="E63" s="91" t="s">
        <v>156</v>
      </c>
      <c r="F63" s="92" t="s">
        <v>78</v>
      </c>
      <c r="G63" s="93">
        <v>2.67</v>
      </c>
      <c r="H63" s="94"/>
      <c r="I63" s="90"/>
      <c r="J63" s="95" t="s">
        <v>108</v>
      </c>
      <c r="K63" s="96">
        <v>5</v>
      </c>
      <c r="L63" s="95" t="s">
        <v>150</v>
      </c>
      <c r="M63" s="97"/>
      <c r="N63" s="98">
        <v>70</v>
      </c>
      <c r="O63" s="99">
        <v>0.3</v>
      </c>
      <c r="P63" s="100">
        <v>3711300</v>
      </c>
      <c r="Q63" s="100"/>
      <c r="R63" s="101"/>
      <c r="S63" s="101">
        <v>2597910</v>
      </c>
      <c r="T63" s="101">
        <v>417000</v>
      </c>
      <c r="U63" s="101">
        <v>185565</v>
      </c>
      <c r="V63" s="101">
        <v>6911775</v>
      </c>
      <c r="W63" s="101">
        <v>915763</v>
      </c>
      <c r="X63" s="102"/>
      <c r="Y63" s="103"/>
      <c r="Z63" s="103"/>
      <c r="AA63" s="103"/>
      <c r="AB63" s="12" t="s">
        <v>108</v>
      </c>
      <c r="AC63" s="85">
        <v>42736</v>
      </c>
      <c r="AD63" s="29" t="s">
        <v>110</v>
      </c>
      <c r="AE63" s="86">
        <v>43101</v>
      </c>
      <c r="AF63" s="29" t="s">
        <v>151</v>
      </c>
      <c r="AG63" s="12" t="s">
        <v>150</v>
      </c>
    </row>
    <row r="64" spans="1:33" s="8" customFormat="1" ht="11.25" x14ac:dyDescent="0.2">
      <c r="A64" s="87">
        <v>51</v>
      </c>
      <c r="B64" s="88" t="s">
        <v>230</v>
      </c>
      <c r="C64" s="89">
        <v>32729</v>
      </c>
      <c r="D64" s="90" t="s">
        <v>69</v>
      </c>
      <c r="E64" s="91" t="s">
        <v>184</v>
      </c>
      <c r="F64" s="92" t="s">
        <v>78</v>
      </c>
      <c r="G64" s="93">
        <v>2.67</v>
      </c>
      <c r="H64" s="94"/>
      <c r="I64" s="90"/>
      <c r="J64" s="95" t="s">
        <v>227</v>
      </c>
      <c r="K64" s="96">
        <v>5</v>
      </c>
      <c r="L64" s="95" t="s">
        <v>150</v>
      </c>
      <c r="M64" s="97"/>
      <c r="N64" s="98">
        <v>70</v>
      </c>
      <c r="O64" s="99">
        <v>0.3</v>
      </c>
      <c r="P64" s="100">
        <v>3711300</v>
      </c>
      <c r="Q64" s="100"/>
      <c r="R64" s="101"/>
      <c r="S64" s="101">
        <v>2597910</v>
      </c>
      <c r="T64" s="101">
        <v>417000</v>
      </c>
      <c r="U64" s="101">
        <v>185565</v>
      </c>
      <c r="V64" s="101">
        <v>6911775</v>
      </c>
      <c r="W64" s="101">
        <v>915763</v>
      </c>
      <c r="X64" s="102"/>
      <c r="Y64" s="103"/>
      <c r="Z64" s="103"/>
      <c r="AA64" s="103"/>
      <c r="AB64" s="12" t="s">
        <v>227</v>
      </c>
      <c r="AC64" s="85">
        <v>42376</v>
      </c>
      <c r="AD64" s="29" t="s">
        <v>228</v>
      </c>
      <c r="AE64" s="86">
        <v>43101</v>
      </c>
      <c r="AF64" s="29" t="s">
        <v>151</v>
      </c>
      <c r="AG64" s="12" t="s">
        <v>150</v>
      </c>
    </row>
    <row r="65" spans="1:33" s="8" customFormat="1" ht="11.25" x14ac:dyDescent="0.2">
      <c r="A65" s="87">
        <v>52</v>
      </c>
      <c r="B65" s="88" t="s">
        <v>231</v>
      </c>
      <c r="C65" s="89" t="s">
        <v>232</v>
      </c>
      <c r="D65" s="90" t="s">
        <v>69</v>
      </c>
      <c r="E65" s="91" t="s">
        <v>149</v>
      </c>
      <c r="F65" s="92" t="s">
        <v>78</v>
      </c>
      <c r="G65" s="93">
        <v>2.67</v>
      </c>
      <c r="H65" s="94"/>
      <c r="I65" s="90"/>
      <c r="J65" s="95" t="s">
        <v>131</v>
      </c>
      <c r="K65" s="96">
        <v>5</v>
      </c>
      <c r="L65" s="95" t="s">
        <v>150</v>
      </c>
      <c r="M65" s="97"/>
      <c r="N65" s="98">
        <v>70</v>
      </c>
      <c r="O65" s="99">
        <v>0.3</v>
      </c>
      <c r="P65" s="100">
        <v>3711300</v>
      </c>
      <c r="Q65" s="100"/>
      <c r="R65" s="101"/>
      <c r="S65" s="101">
        <v>2597910</v>
      </c>
      <c r="T65" s="101">
        <v>417000</v>
      </c>
      <c r="U65" s="101">
        <v>185565</v>
      </c>
      <c r="V65" s="101">
        <v>6911775</v>
      </c>
      <c r="W65" s="101">
        <v>915763</v>
      </c>
      <c r="X65" s="102"/>
      <c r="Y65" s="103"/>
      <c r="Z65" s="103"/>
      <c r="AA65" s="103"/>
      <c r="AB65" s="12" t="s">
        <v>131</v>
      </c>
      <c r="AC65" s="85">
        <v>42742</v>
      </c>
      <c r="AD65" s="29" t="s">
        <v>132</v>
      </c>
      <c r="AE65" s="86">
        <v>43101</v>
      </c>
      <c r="AF65" s="29" t="s">
        <v>151</v>
      </c>
      <c r="AG65" s="12" t="s">
        <v>150</v>
      </c>
    </row>
    <row r="66" spans="1:33" s="8" customFormat="1" ht="11.25" x14ac:dyDescent="0.2">
      <c r="A66" s="87">
        <v>53</v>
      </c>
      <c r="B66" s="88" t="s">
        <v>233</v>
      </c>
      <c r="C66" s="89" t="s">
        <v>234</v>
      </c>
      <c r="D66" s="90" t="s">
        <v>69</v>
      </c>
      <c r="E66" s="91" t="s">
        <v>149</v>
      </c>
      <c r="F66" s="92" t="s">
        <v>78</v>
      </c>
      <c r="G66" s="93">
        <v>3.66</v>
      </c>
      <c r="H66" s="94"/>
      <c r="I66" s="90"/>
      <c r="J66" s="95" t="s">
        <v>103</v>
      </c>
      <c r="K66" s="96">
        <v>11</v>
      </c>
      <c r="L66" s="95" t="s">
        <v>98</v>
      </c>
      <c r="M66" s="97"/>
      <c r="N66" s="98">
        <v>70</v>
      </c>
      <c r="O66" s="99">
        <v>0.3</v>
      </c>
      <c r="P66" s="100">
        <v>5087400</v>
      </c>
      <c r="Q66" s="100"/>
      <c r="R66" s="101"/>
      <c r="S66" s="101">
        <v>3561180</v>
      </c>
      <c r="T66" s="101">
        <v>417000</v>
      </c>
      <c r="U66" s="101">
        <v>559614</v>
      </c>
      <c r="V66" s="101">
        <v>9625194</v>
      </c>
      <c r="W66" s="101">
        <v>1327048</v>
      </c>
      <c r="X66" s="102"/>
      <c r="Y66" s="103"/>
      <c r="Z66" s="103"/>
      <c r="AA66" s="103"/>
      <c r="AB66" s="12" t="s">
        <v>103</v>
      </c>
      <c r="AC66" s="85">
        <v>43104</v>
      </c>
      <c r="AD66" s="29" t="s">
        <v>122</v>
      </c>
      <c r="AE66" s="86">
        <v>43103</v>
      </c>
      <c r="AF66" s="29" t="s">
        <v>99</v>
      </c>
      <c r="AG66" s="12" t="s">
        <v>98</v>
      </c>
    </row>
    <row r="67" spans="1:33" s="8" customFormat="1" ht="11.25" x14ac:dyDescent="0.2">
      <c r="A67" s="87">
        <v>54</v>
      </c>
      <c r="B67" s="88" t="s">
        <v>235</v>
      </c>
      <c r="C67" s="89">
        <v>27283</v>
      </c>
      <c r="D67" s="90" t="s">
        <v>69</v>
      </c>
      <c r="E67" s="91" t="s">
        <v>149</v>
      </c>
      <c r="F67" s="92" t="s">
        <v>78</v>
      </c>
      <c r="G67" s="93">
        <v>4.6500000000000004</v>
      </c>
      <c r="H67" s="94"/>
      <c r="I67" s="90"/>
      <c r="J67" s="95" t="s">
        <v>109</v>
      </c>
      <c r="K67" s="96">
        <v>21</v>
      </c>
      <c r="L67" s="95" t="s">
        <v>109</v>
      </c>
      <c r="M67" s="97"/>
      <c r="N67" s="98">
        <v>70</v>
      </c>
      <c r="O67" s="99">
        <v>0.3</v>
      </c>
      <c r="P67" s="100">
        <v>6463500</v>
      </c>
      <c r="Q67" s="100"/>
      <c r="R67" s="101"/>
      <c r="S67" s="101">
        <v>4524450</v>
      </c>
      <c r="T67" s="101">
        <v>417000</v>
      </c>
      <c r="U67" s="101">
        <v>1357335</v>
      </c>
      <c r="V67" s="101">
        <v>12762285</v>
      </c>
      <c r="W67" s="101">
        <v>1837896</v>
      </c>
      <c r="X67" s="102"/>
      <c r="Y67" s="103"/>
      <c r="Z67" s="103"/>
      <c r="AA67" s="103"/>
      <c r="AB67" s="12" t="s">
        <v>109</v>
      </c>
      <c r="AC67" s="85">
        <v>43466</v>
      </c>
      <c r="AD67" s="29" t="s">
        <v>111</v>
      </c>
      <c r="AE67" s="86">
        <v>43466</v>
      </c>
      <c r="AF67" s="29" t="s">
        <v>111</v>
      </c>
      <c r="AG67" s="12" t="s">
        <v>109</v>
      </c>
    </row>
    <row r="68" spans="1:33" s="8" customFormat="1" ht="11.25" x14ac:dyDescent="0.2">
      <c r="A68" s="87">
        <v>55</v>
      </c>
      <c r="B68" s="88" t="s">
        <v>236</v>
      </c>
      <c r="C68" s="89" t="s">
        <v>237</v>
      </c>
      <c r="D68" s="90" t="s">
        <v>69</v>
      </c>
      <c r="E68" s="91" t="s">
        <v>143</v>
      </c>
      <c r="F68" s="92" t="s">
        <v>78</v>
      </c>
      <c r="G68" s="93">
        <v>3.99</v>
      </c>
      <c r="H68" s="94"/>
      <c r="I68" s="90"/>
      <c r="J68" s="95" t="s">
        <v>201</v>
      </c>
      <c r="K68" s="96">
        <v>15</v>
      </c>
      <c r="L68" s="95" t="s">
        <v>109</v>
      </c>
      <c r="M68" s="97"/>
      <c r="N68" s="98">
        <v>70</v>
      </c>
      <c r="O68" s="99">
        <v>0.3</v>
      </c>
      <c r="P68" s="100">
        <v>5546100</v>
      </c>
      <c r="Q68" s="100"/>
      <c r="R68" s="101"/>
      <c r="S68" s="101">
        <v>3882270</v>
      </c>
      <c r="T68" s="101">
        <v>417000</v>
      </c>
      <c r="U68" s="101">
        <v>831915</v>
      </c>
      <c r="V68" s="101">
        <v>10677285</v>
      </c>
      <c r="W68" s="101">
        <v>1498834</v>
      </c>
      <c r="X68" s="102"/>
      <c r="Y68" s="103"/>
      <c r="Z68" s="103"/>
      <c r="AA68" s="103"/>
      <c r="AB68" s="12" t="s">
        <v>201</v>
      </c>
      <c r="AC68" s="85">
        <v>43107</v>
      </c>
      <c r="AD68" s="29" t="s">
        <v>202</v>
      </c>
      <c r="AE68" s="86">
        <v>43466</v>
      </c>
      <c r="AF68" s="29" t="s">
        <v>111</v>
      </c>
      <c r="AG68" s="12" t="s">
        <v>109</v>
      </c>
    </row>
    <row r="69" spans="1:33" s="8" customFormat="1" ht="11.25" x14ac:dyDescent="0.2">
      <c r="A69" s="87">
        <v>56</v>
      </c>
      <c r="B69" s="88" t="s">
        <v>238</v>
      </c>
      <c r="C69" s="89" t="s">
        <v>239</v>
      </c>
      <c r="D69" s="90" t="s">
        <v>69</v>
      </c>
      <c r="E69" s="91" t="s">
        <v>171</v>
      </c>
      <c r="F69" s="92" t="s">
        <v>78</v>
      </c>
      <c r="G69" s="93">
        <v>3.33</v>
      </c>
      <c r="H69" s="94"/>
      <c r="I69" s="90"/>
      <c r="J69" s="95" t="s">
        <v>144</v>
      </c>
      <c r="K69" s="96">
        <v>10</v>
      </c>
      <c r="L69" s="95" t="s">
        <v>72</v>
      </c>
      <c r="M69" s="97"/>
      <c r="N69" s="98">
        <v>70</v>
      </c>
      <c r="O69" s="99">
        <v>0.3</v>
      </c>
      <c r="P69" s="100">
        <v>4628700</v>
      </c>
      <c r="Q69" s="100"/>
      <c r="R69" s="101"/>
      <c r="S69" s="101">
        <v>3240090</v>
      </c>
      <c r="T69" s="101">
        <v>417000</v>
      </c>
      <c r="U69" s="101">
        <v>462870</v>
      </c>
      <c r="V69" s="101">
        <v>8748660</v>
      </c>
      <c r="W69" s="101">
        <v>1196519</v>
      </c>
      <c r="X69" s="102"/>
      <c r="Y69" s="103"/>
      <c r="Z69" s="103"/>
      <c r="AA69" s="103"/>
      <c r="AB69" s="12" t="s">
        <v>144</v>
      </c>
      <c r="AC69" s="85">
        <v>42741</v>
      </c>
      <c r="AD69" s="29" t="s">
        <v>145</v>
      </c>
      <c r="AE69" s="86">
        <v>43112</v>
      </c>
      <c r="AF69" s="29" t="s">
        <v>74</v>
      </c>
      <c r="AG69" s="12" t="s">
        <v>72</v>
      </c>
    </row>
    <row r="70" spans="1:33" s="8" customFormat="1" ht="11.25" x14ac:dyDescent="0.2">
      <c r="A70" s="87">
        <v>57</v>
      </c>
      <c r="B70" s="88" t="s">
        <v>240</v>
      </c>
      <c r="C70" s="89" t="s">
        <v>241</v>
      </c>
      <c r="D70" s="90" t="s">
        <v>101</v>
      </c>
      <c r="E70" s="91" t="s">
        <v>171</v>
      </c>
      <c r="F70" s="92" t="s">
        <v>78</v>
      </c>
      <c r="G70" s="93">
        <v>3.66</v>
      </c>
      <c r="H70" s="94"/>
      <c r="I70" s="90"/>
      <c r="J70" s="95" t="s">
        <v>180</v>
      </c>
      <c r="K70" s="96">
        <v>9</v>
      </c>
      <c r="L70" s="95" t="s">
        <v>180</v>
      </c>
      <c r="M70" s="97"/>
      <c r="N70" s="98">
        <v>70</v>
      </c>
      <c r="O70" s="99">
        <v>0.3</v>
      </c>
      <c r="P70" s="100">
        <v>5087400</v>
      </c>
      <c r="Q70" s="100"/>
      <c r="R70" s="101"/>
      <c r="S70" s="101">
        <v>3561180</v>
      </c>
      <c r="T70" s="101">
        <v>417000</v>
      </c>
      <c r="U70" s="101">
        <v>457866</v>
      </c>
      <c r="V70" s="101">
        <v>9523446</v>
      </c>
      <c r="W70" s="101">
        <v>1303138</v>
      </c>
      <c r="X70" s="102"/>
      <c r="Y70" s="103"/>
      <c r="Z70" s="103"/>
      <c r="AA70" s="103"/>
      <c r="AB70" s="12" t="s">
        <v>180</v>
      </c>
      <c r="AC70" s="85">
        <v>43105</v>
      </c>
      <c r="AD70" s="29" t="s">
        <v>181</v>
      </c>
      <c r="AE70" s="86">
        <v>43105</v>
      </c>
      <c r="AF70" s="29" t="s">
        <v>181</v>
      </c>
      <c r="AG70" s="12" t="s">
        <v>180</v>
      </c>
    </row>
    <row r="71" spans="1:33" s="8" customFormat="1" ht="11.25" x14ac:dyDescent="0.2">
      <c r="A71" s="87">
        <v>58</v>
      </c>
      <c r="B71" s="88" t="s">
        <v>242</v>
      </c>
      <c r="C71" s="89" t="s">
        <v>243</v>
      </c>
      <c r="D71" s="90" t="s">
        <v>69</v>
      </c>
      <c r="E71" s="91" t="s">
        <v>156</v>
      </c>
      <c r="F71" s="92" t="s">
        <v>78</v>
      </c>
      <c r="G71" s="93">
        <v>3.33</v>
      </c>
      <c r="H71" s="94"/>
      <c r="I71" s="90"/>
      <c r="J71" s="95" t="s">
        <v>116</v>
      </c>
      <c r="K71" s="96">
        <v>9</v>
      </c>
      <c r="L71" s="95" t="s">
        <v>180</v>
      </c>
      <c r="M71" s="97"/>
      <c r="N71" s="98">
        <v>70</v>
      </c>
      <c r="O71" s="99">
        <v>0.3</v>
      </c>
      <c r="P71" s="100">
        <v>4628700</v>
      </c>
      <c r="Q71" s="100"/>
      <c r="R71" s="101"/>
      <c r="S71" s="101">
        <v>3240090</v>
      </c>
      <c r="T71" s="101">
        <v>417000</v>
      </c>
      <c r="U71" s="101">
        <v>416583</v>
      </c>
      <c r="V71" s="101">
        <v>8702373</v>
      </c>
      <c r="W71" s="101">
        <v>1185642</v>
      </c>
      <c r="X71" s="102"/>
      <c r="Y71" s="103"/>
      <c r="Z71" s="103"/>
      <c r="AA71" s="103"/>
      <c r="AB71" s="12" t="s">
        <v>116</v>
      </c>
      <c r="AC71" s="85">
        <v>42746</v>
      </c>
      <c r="AD71" s="29" t="s">
        <v>118</v>
      </c>
      <c r="AE71" s="86">
        <v>43105</v>
      </c>
      <c r="AF71" s="29" t="s">
        <v>181</v>
      </c>
      <c r="AG71" s="12" t="s">
        <v>180</v>
      </c>
    </row>
    <row r="72" spans="1:33" s="8" customFormat="1" ht="11.25" x14ac:dyDescent="0.2">
      <c r="A72" s="87">
        <v>59</v>
      </c>
      <c r="B72" s="88" t="s">
        <v>244</v>
      </c>
      <c r="C72" s="89">
        <v>27891</v>
      </c>
      <c r="D72" s="90" t="s">
        <v>69</v>
      </c>
      <c r="E72" s="91" t="s">
        <v>184</v>
      </c>
      <c r="F72" s="92" t="s">
        <v>78</v>
      </c>
      <c r="G72" s="93">
        <v>3.66</v>
      </c>
      <c r="H72" s="94"/>
      <c r="I72" s="90"/>
      <c r="J72" s="95" t="s">
        <v>187</v>
      </c>
      <c r="K72" s="96">
        <v>12</v>
      </c>
      <c r="L72" s="95" t="s">
        <v>102</v>
      </c>
      <c r="M72" s="97"/>
      <c r="N72" s="98">
        <v>70</v>
      </c>
      <c r="O72" s="99">
        <v>0.3</v>
      </c>
      <c r="P72" s="100">
        <v>5087400</v>
      </c>
      <c r="Q72" s="100"/>
      <c r="R72" s="101"/>
      <c r="S72" s="101">
        <v>3561180</v>
      </c>
      <c r="T72" s="101">
        <v>417000</v>
      </c>
      <c r="U72" s="101">
        <v>610488</v>
      </c>
      <c r="V72" s="101">
        <v>9676068</v>
      </c>
      <c r="W72" s="101">
        <v>1339004</v>
      </c>
      <c r="X72" s="102"/>
      <c r="Y72" s="103"/>
      <c r="Z72" s="103"/>
      <c r="AA72" s="103"/>
      <c r="AB72" s="12" t="s">
        <v>187</v>
      </c>
      <c r="AC72" s="85">
        <v>42377</v>
      </c>
      <c r="AD72" s="29" t="s">
        <v>188</v>
      </c>
      <c r="AE72" s="86">
        <v>43108</v>
      </c>
      <c r="AF72" s="29" t="s">
        <v>104</v>
      </c>
      <c r="AG72" s="12" t="s">
        <v>102</v>
      </c>
    </row>
    <row r="73" spans="1:33" s="8" customFormat="1" ht="11.25" x14ac:dyDescent="0.2">
      <c r="A73" s="87">
        <v>60</v>
      </c>
      <c r="B73" s="88" t="s">
        <v>245</v>
      </c>
      <c r="C73" s="89" t="s">
        <v>246</v>
      </c>
      <c r="D73" s="90" t="s">
        <v>69</v>
      </c>
      <c r="E73" s="91" t="s">
        <v>186</v>
      </c>
      <c r="F73" s="92" t="s">
        <v>78</v>
      </c>
      <c r="G73" s="93">
        <v>4.6500000000000004</v>
      </c>
      <c r="H73" s="94"/>
      <c r="I73" s="90"/>
      <c r="J73" s="95" t="s">
        <v>73</v>
      </c>
      <c r="K73" s="96">
        <v>19</v>
      </c>
      <c r="L73" s="95" t="s">
        <v>73</v>
      </c>
      <c r="M73" s="97"/>
      <c r="N73" s="98">
        <v>70</v>
      </c>
      <c r="O73" s="99">
        <v>0.3</v>
      </c>
      <c r="P73" s="100">
        <v>6463500</v>
      </c>
      <c r="Q73" s="100"/>
      <c r="R73" s="101"/>
      <c r="S73" s="101">
        <v>4524450</v>
      </c>
      <c r="T73" s="101">
        <v>417000</v>
      </c>
      <c r="U73" s="101">
        <v>1228065</v>
      </c>
      <c r="V73" s="101">
        <v>12633015</v>
      </c>
      <c r="W73" s="101">
        <v>1807518</v>
      </c>
      <c r="X73" s="102"/>
      <c r="Y73" s="103"/>
      <c r="Z73" s="103"/>
      <c r="AA73" s="103"/>
      <c r="AB73" s="12" t="s">
        <v>73</v>
      </c>
      <c r="AC73" s="85">
        <v>43109</v>
      </c>
      <c r="AD73" s="29" t="s">
        <v>75</v>
      </c>
      <c r="AE73" s="86">
        <v>43109</v>
      </c>
      <c r="AF73" s="29" t="s">
        <v>75</v>
      </c>
      <c r="AG73" s="12" t="s">
        <v>73</v>
      </c>
    </row>
    <row r="74" spans="1:33" s="8" customFormat="1" ht="11.25" x14ac:dyDescent="0.2">
      <c r="A74" s="87">
        <v>61</v>
      </c>
      <c r="B74" s="88" t="s">
        <v>247</v>
      </c>
      <c r="C74" s="89" t="s">
        <v>248</v>
      </c>
      <c r="D74" s="90" t="s">
        <v>69</v>
      </c>
      <c r="E74" s="91" t="s">
        <v>149</v>
      </c>
      <c r="F74" s="92" t="s">
        <v>78</v>
      </c>
      <c r="G74" s="93">
        <v>3.66</v>
      </c>
      <c r="H74" s="94"/>
      <c r="I74" s="90"/>
      <c r="J74" s="95" t="s">
        <v>131</v>
      </c>
      <c r="K74" s="96">
        <v>13</v>
      </c>
      <c r="L74" s="95" t="s">
        <v>102</v>
      </c>
      <c r="M74" s="97"/>
      <c r="N74" s="98">
        <v>70</v>
      </c>
      <c r="O74" s="99">
        <v>0.3</v>
      </c>
      <c r="P74" s="100">
        <v>5087400</v>
      </c>
      <c r="Q74" s="100"/>
      <c r="R74" s="101"/>
      <c r="S74" s="101">
        <v>3561180</v>
      </c>
      <c r="T74" s="101">
        <v>417000</v>
      </c>
      <c r="U74" s="101">
        <v>661362</v>
      </c>
      <c r="V74" s="101">
        <v>9726942</v>
      </c>
      <c r="W74" s="101">
        <v>1350959</v>
      </c>
      <c r="X74" s="102"/>
      <c r="Y74" s="103"/>
      <c r="Z74" s="103"/>
      <c r="AA74" s="103"/>
      <c r="AB74" s="12" t="s">
        <v>131</v>
      </c>
      <c r="AC74" s="85">
        <v>42742</v>
      </c>
      <c r="AD74" s="29" t="s">
        <v>132</v>
      </c>
      <c r="AE74" s="86">
        <v>43108</v>
      </c>
      <c r="AF74" s="29" t="s">
        <v>104</v>
      </c>
      <c r="AG74" s="12" t="s">
        <v>102</v>
      </c>
    </row>
    <row r="75" spans="1:33" s="8" customFormat="1" ht="11.25" x14ac:dyDescent="0.2">
      <c r="A75" s="87">
        <v>62</v>
      </c>
      <c r="B75" s="88" t="s">
        <v>249</v>
      </c>
      <c r="C75" s="89" t="s">
        <v>250</v>
      </c>
      <c r="D75" s="90" t="s">
        <v>69</v>
      </c>
      <c r="E75" s="91" t="s">
        <v>140</v>
      </c>
      <c r="F75" s="92" t="s">
        <v>78</v>
      </c>
      <c r="G75" s="93">
        <v>4.32</v>
      </c>
      <c r="H75" s="94"/>
      <c r="I75" s="90"/>
      <c r="J75" s="95" t="s">
        <v>150</v>
      </c>
      <c r="K75" s="96">
        <v>18</v>
      </c>
      <c r="L75" s="95" t="s">
        <v>201</v>
      </c>
      <c r="M75" s="97"/>
      <c r="N75" s="98">
        <v>70</v>
      </c>
      <c r="O75" s="99">
        <v>0.3</v>
      </c>
      <c r="P75" s="100">
        <v>6004800</v>
      </c>
      <c r="Q75" s="100"/>
      <c r="R75" s="101"/>
      <c r="S75" s="101">
        <v>4203360</v>
      </c>
      <c r="T75" s="101">
        <v>417000</v>
      </c>
      <c r="U75" s="101">
        <v>1080864</v>
      </c>
      <c r="V75" s="101">
        <v>11706024</v>
      </c>
      <c r="W75" s="101">
        <v>1665131</v>
      </c>
      <c r="X75" s="102"/>
      <c r="Y75" s="103"/>
      <c r="Z75" s="103"/>
      <c r="AA75" s="103"/>
      <c r="AB75" s="12" t="s">
        <v>150</v>
      </c>
      <c r="AC75" s="85">
        <v>43101</v>
      </c>
      <c r="AD75" s="29" t="s">
        <v>151</v>
      </c>
      <c r="AE75" s="86">
        <v>43107</v>
      </c>
      <c r="AF75" s="29" t="s">
        <v>202</v>
      </c>
      <c r="AG75" s="12" t="s">
        <v>201</v>
      </c>
    </row>
    <row r="76" spans="1:33" s="8" customFormat="1" ht="11.25" x14ac:dyDescent="0.2">
      <c r="A76" s="87">
        <v>63</v>
      </c>
      <c r="B76" s="88" t="s">
        <v>251</v>
      </c>
      <c r="C76" s="89" t="s">
        <v>252</v>
      </c>
      <c r="D76" s="90" t="s">
        <v>69</v>
      </c>
      <c r="E76" s="91" t="s">
        <v>140</v>
      </c>
      <c r="F76" s="92" t="s">
        <v>78</v>
      </c>
      <c r="G76" s="93">
        <v>3.66</v>
      </c>
      <c r="H76" s="94"/>
      <c r="I76" s="90"/>
      <c r="J76" s="95" t="s">
        <v>162</v>
      </c>
      <c r="K76" s="96">
        <v>13</v>
      </c>
      <c r="L76" s="95" t="s">
        <v>121</v>
      </c>
      <c r="M76" s="97"/>
      <c r="N76" s="98">
        <v>70</v>
      </c>
      <c r="O76" s="99">
        <v>0.3</v>
      </c>
      <c r="P76" s="100">
        <v>5087400</v>
      </c>
      <c r="Q76" s="100"/>
      <c r="R76" s="101"/>
      <c r="S76" s="101">
        <v>3561180</v>
      </c>
      <c r="T76" s="101">
        <v>417000</v>
      </c>
      <c r="U76" s="101">
        <v>661362</v>
      </c>
      <c r="V76" s="101">
        <v>9726942</v>
      </c>
      <c r="W76" s="101">
        <v>1350959</v>
      </c>
      <c r="X76" s="102"/>
      <c r="Y76" s="103"/>
      <c r="Z76" s="103"/>
      <c r="AA76" s="103"/>
      <c r="AB76" s="12" t="s">
        <v>162</v>
      </c>
      <c r="AC76" s="85">
        <v>42745</v>
      </c>
      <c r="AD76" s="29" t="s">
        <v>163</v>
      </c>
      <c r="AE76" s="86">
        <v>43110</v>
      </c>
      <c r="AF76" s="29" t="s">
        <v>123</v>
      </c>
      <c r="AG76" s="12" t="s">
        <v>121</v>
      </c>
    </row>
    <row r="77" spans="1:33" s="8" customFormat="1" ht="11.25" x14ac:dyDescent="0.2">
      <c r="A77" s="87">
        <v>64</v>
      </c>
      <c r="B77" s="88" t="s">
        <v>253</v>
      </c>
      <c r="C77" s="89" t="s">
        <v>254</v>
      </c>
      <c r="D77" s="90" t="s">
        <v>101</v>
      </c>
      <c r="E77" s="91" t="s">
        <v>168</v>
      </c>
      <c r="F77" s="92" t="s">
        <v>78</v>
      </c>
      <c r="G77" s="93">
        <v>3.33</v>
      </c>
      <c r="H77" s="94"/>
      <c r="I77" s="90"/>
      <c r="J77" s="95" t="s">
        <v>255</v>
      </c>
      <c r="K77" s="96">
        <v>10</v>
      </c>
      <c r="L77" s="95" t="s">
        <v>73</v>
      </c>
      <c r="M77" s="97"/>
      <c r="N77" s="98">
        <v>70</v>
      </c>
      <c r="O77" s="99">
        <v>0.3</v>
      </c>
      <c r="P77" s="100">
        <v>4628700</v>
      </c>
      <c r="Q77" s="100"/>
      <c r="R77" s="101"/>
      <c r="S77" s="101">
        <v>3240090</v>
      </c>
      <c r="T77" s="101">
        <v>417000</v>
      </c>
      <c r="U77" s="101">
        <v>462870</v>
      </c>
      <c r="V77" s="101">
        <v>8748660</v>
      </c>
      <c r="W77" s="101">
        <v>1196519</v>
      </c>
      <c r="X77" s="102"/>
      <c r="Y77" s="103"/>
      <c r="Z77" s="103"/>
      <c r="AA77" s="103"/>
      <c r="AB77" s="12" t="s">
        <v>255</v>
      </c>
      <c r="AC77" s="85">
        <v>42738</v>
      </c>
      <c r="AD77" s="29" t="s">
        <v>256</v>
      </c>
      <c r="AE77" s="86">
        <v>43109</v>
      </c>
      <c r="AF77" s="29" t="s">
        <v>75</v>
      </c>
      <c r="AG77" s="12" t="s">
        <v>73</v>
      </c>
    </row>
    <row r="78" spans="1:33" s="8" customFormat="1" ht="11.25" x14ac:dyDescent="0.2">
      <c r="A78" s="87">
        <v>65</v>
      </c>
      <c r="B78" s="88" t="s">
        <v>257</v>
      </c>
      <c r="C78" s="89" t="s">
        <v>258</v>
      </c>
      <c r="D78" s="90" t="s">
        <v>69</v>
      </c>
      <c r="E78" s="91" t="s">
        <v>147</v>
      </c>
      <c r="F78" s="92" t="s">
        <v>78</v>
      </c>
      <c r="G78" s="93">
        <v>3.33</v>
      </c>
      <c r="H78" s="94"/>
      <c r="I78" s="90"/>
      <c r="J78" s="95" t="s">
        <v>98</v>
      </c>
      <c r="K78" s="96">
        <v>6</v>
      </c>
      <c r="L78" s="95" t="s">
        <v>72</v>
      </c>
      <c r="M78" s="97"/>
      <c r="N78" s="98">
        <v>70</v>
      </c>
      <c r="O78" s="99">
        <v>0.3</v>
      </c>
      <c r="P78" s="100">
        <v>4628700</v>
      </c>
      <c r="Q78" s="100"/>
      <c r="R78" s="101"/>
      <c r="S78" s="101">
        <v>3240090</v>
      </c>
      <c r="T78" s="101">
        <v>417000</v>
      </c>
      <c r="U78" s="101">
        <v>277722</v>
      </c>
      <c r="V78" s="101">
        <v>8563512</v>
      </c>
      <c r="W78" s="101">
        <v>1153009</v>
      </c>
      <c r="X78" s="102"/>
      <c r="Y78" s="103"/>
      <c r="Z78" s="103"/>
      <c r="AA78" s="103"/>
      <c r="AB78" s="12" t="s">
        <v>98</v>
      </c>
      <c r="AC78" s="85">
        <v>43103</v>
      </c>
      <c r="AD78" s="29" t="s">
        <v>256</v>
      </c>
      <c r="AE78" s="86">
        <v>43112</v>
      </c>
      <c r="AF78" s="29" t="s">
        <v>74</v>
      </c>
      <c r="AG78" s="12" t="s">
        <v>72</v>
      </c>
    </row>
    <row r="79" spans="1:33" s="8" customFormat="1" ht="11.25" x14ac:dyDescent="0.2">
      <c r="A79" s="87">
        <v>66</v>
      </c>
      <c r="B79" s="88" t="s">
        <v>259</v>
      </c>
      <c r="C79" s="89">
        <v>30415</v>
      </c>
      <c r="D79" s="90" t="s">
        <v>101</v>
      </c>
      <c r="E79" s="91" t="s">
        <v>171</v>
      </c>
      <c r="F79" s="92" t="s">
        <v>78</v>
      </c>
      <c r="G79" s="93">
        <v>3.66</v>
      </c>
      <c r="H79" s="94"/>
      <c r="I79" s="90"/>
      <c r="J79" s="95" t="s">
        <v>150</v>
      </c>
      <c r="K79" s="96">
        <v>8</v>
      </c>
      <c r="L79" s="95" t="s">
        <v>98</v>
      </c>
      <c r="M79" s="97"/>
      <c r="N79" s="98">
        <v>70</v>
      </c>
      <c r="O79" s="99">
        <v>0.3</v>
      </c>
      <c r="P79" s="100">
        <v>5087400</v>
      </c>
      <c r="Q79" s="100"/>
      <c r="R79" s="101"/>
      <c r="S79" s="101">
        <v>3561180</v>
      </c>
      <c r="T79" s="101">
        <v>417000</v>
      </c>
      <c r="U79" s="101">
        <v>406992</v>
      </c>
      <c r="V79" s="101">
        <v>9472572</v>
      </c>
      <c r="W79" s="101">
        <v>1291182</v>
      </c>
      <c r="X79" s="102"/>
      <c r="Y79" s="103"/>
      <c r="Z79" s="103"/>
      <c r="AA79" s="103"/>
      <c r="AB79" s="12" t="s">
        <v>150</v>
      </c>
      <c r="AC79" s="85">
        <v>43101</v>
      </c>
      <c r="AD79" s="29" t="s">
        <v>151</v>
      </c>
      <c r="AE79" s="86">
        <v>43103</v>
      </c>
      <c r="AF79" s="29" t="s">
        <v>260</v>
      </c>
      <c r="AG79" s="12" t="s">
        <v>98</v>
      </c>
    </row>
    <row r="80" spans="1:33" s="8" customFormat="1" ht="11.25" x14ac:dyDescent="0.2">
      <c r="A80" s="87">
        <v>67</v>
      </c>
      <c r="B80" s="88" t="s">
        <v>261</v>
      </c>
      <c r="C80" s="89" t="s">
        <v>262</v>
      </c>
      <c r="D80" s="90" t="s">
        <v>69</v>
      </c>
      <c r="E80" s="91" t="s">
        <v>156</v>
      </c>
      <c r="F80" s="92" t="s">
        <v>78</v>
      </c>
      <c r="G80" s="93">
        <v>3</v>
      </c>
      <c r="H80" s="94"/>
      <c r="I80" s="90"/>
      <c r="J80" s="95" t="s">
        <v>201</v>
      </c>
      <c r="K80" s="96"/>
      <c r="L80" s="95"/>
      <c r="M80" s="97"/>
      <c r="N80" s="98">
        <v>70</v>
      </c>
      <c r="O80" s="99">
        <v>0.3</v>
      </c>
      <c r="P80" s="100">
        <v>4170000</v>
      </c>
      <c r="Q80" s="100"/>
      <c r="R80" s="101"/>
      <c r="S80" s="101">
        <v>2919000</v>
      </c>
      <c r="T80" s="101">
        <v>417000</v>
      </c>
      <c r="U80" s="101"/>
      <c r="V80" s="101">
        <v>7506000</v>
      </c>
      <c r="W80" s="101">
        <v>979950</v>
      </c>
      <c r="X80" s="102"/>
      <c r="Y80" s="103"/>
      <c r="Z80" s="103"/>
      <c r="AA80" s="103"/>
      <c r="AB80" s="12" t="s">
        <v>201</v>
      </c>
      <c r="AC80" s="85">
        <v>43107</v>
      </c>
      <c r="AD80" s="29" t="s">
        <v>202</v>
      </c>
      <c r="AE80" s="86"/>
      <c r="AF80" s="29"/>
      <c r="AG80" s="12"/>
    </row>
    <row r="81" spans="1:34" s="8" customFormat="1" ht="16.5" customHeight="1" x14ac:dyDescent="0.2">
      <c r="A81" s="87">
        <v>68</v>
      </c>
      <c r="B81" s="88" t="s">
        <v>263</v>
      </c>
      <c r="C81" s="89" t="s">
        <v>264</v>
      </c>
      <c r="D81" s="90" t="s">
        <v>69</v>
      </c>
      <c r="E81" s="91" t="s">
        <v>171</v>
      </c>
      <c r="F81" s="92" t="s">
        <v>78</v>
      </c>
      <c r="G81" s="93">
        <v>2.67</v>
      </c>
      <c r="H81" s="94"/>
      <c r="I81" s="90"/>
      <c r="J81" s="95" t="s">
        <v>201</v>
      </c>
      <c r="K81" s="96"/>
      <c r="L81" s="95"/>
      <c r="M81" s="97"/>
      <c r="N81" s="98">
        <v>70</v>
      </c>
      <c r="O81" s="99">
        <v>0.3</v>
      </c>
      <c r="P81" s="100">
        <v>3711300</v>
      </c>
      <c r="Q81" s="100"/>
      <c r="R81" s="101"/>
      <c r="S81" s="101">
        <v>2597910</v>
      </c>
      <c r="T81" s="101">
        <v>417000</v>
      </c>
      <c r="U81" s="101"/>
      <c r="V81" s="101">
        <v>6726210</v>
      </c>
      <c r="W81" s="101">
        <v>872156</v>
      </c>
      <c r="X81" s="102"/>
      <c r="Y81" s="103"/>
      <c r="Z81" s="103"/>
      <c r="AA81" s="103"/>
      <c r="AB81" s="12" t="s">
        <v>201</v>
      </c>
      <c r="AC81" s="85">
        <v>43107</v>
      </c>
      <c r="AD81" s="29" t="s">
        <v>202</v>
      </c>
      <c r="AE81" s="86"/>
      <c r="AF81" s="29"/>
      <c r="AG81" s="12"/>
    </row>
    <row r="82" spans="1:34" s="8" customFormat="1" ht="16.5" customHeight="1" x14ac:dyDescent="0.2">
      <c r="A82" s="87">
        <v>69</v>
      </c>
      <c r="B82" s="88" t="s">
        <v>265</v>
      </c>
      <c r="C82" s="89">
        <v>29440</v>
      </c>
      <c r="D82" s="90" t="s">
        <v>69</v>
      </c>
      <c r="E82" s="91" t="s">
        <v>143</v>
      </c>
      <c r="F82" s="92" t="s">
        <v>78</v>
      </c>
      <c r="G82" s="93">
        <v>3.66</v>
      </c>
      <c r="H82" s="94"/>
      <c r="I82" s="90"/>
      <c r="J82" s="95" t="s">
        <v>266</v>
      </c>
      <c r="K82" s="96">
        <v>13</v>
      </c>
      <c r="L82" s="95" t="s">
        <v>109</v>
      </c>
      <c r="M82" s="97"/>
      <c r="N82" s="98">
        <v>70</v>
      </c>
      <c r="O82" s="99">
        <v>0.3</v>
      </c>
      <c r="P82" s="100">
        <v>5087400</v>
      </c>
      <c r="Q82" s="100"/>
      <c r="R82" s="101"/>
      <c r="S82" s="101">
        <v>3561180</v>
      </c>
      <c r="T82" s="101">
        <v>417000</v>
      </c>
      <c r="U82" s="101">
        <v>661362</v>
      </c>
      <c r="V82" s="101">
        <v>9726942</v>
      </c>
      <c r="W82" s="101">
        <v>1350959</v>
      </c>
      <c r="X82" s="102"/>
      <c r="Y82" s="103"/>
      <c r="Z82" s="103"/>
      <c r="AA82" s="103"/>
      <c r="AB82" s="12" t="s">
        <v>266</v>
      </c>
      <c r="AC82" s="85">
        <v>42740</v>
      </c>
      <c r="AD82" s="29" t="s">
        <v>267</v>
      </c>
      <c r="AE82" s="86">
        <v>43466</v>
      </c>
      <c r="AF82" s="29" t="s">
        <v>111</v>
      </c>
      <c r="AG82" s="12" t="s">
        <v>109</v>
      </c>
    </row>
    <row r="83" spans="1:34" s="8" customFormat="1" ht="16.5" customHeight="1" x14ac:dyDescent="0.2">
      <c r="A83" s="87">
        <v>70</v>
      </c>
      <c r="B83" s="88" t="s">
        <v>268</v>
      </c>
      <c r="C83" s="89" t="s">
        <v>269</v>
      </c>
      <c r="D83" s="90" t="s">
        <v>69</v>
      </c>
      <c r="E83" s="91" t="s">
        <v>191</v>
      </c>
      <c r="F83" s="92" t="s">
        <v>78</v>
      </c>
      <c r="G83" s="93">
        <v>3.33</v>
      </c>
      <c r="H83" s="94"/>
      <c r="I83" s="90"/>
      <c r="J83" s="95" t="s">
        <v>180</v>
      </c>
      <c r="K83" s="96">
        <v>9</v>
      </c>
      <c r="L83" s="95" t="s">
        <v>180</v>
      </c>
      <c r="M83" s="97"/>
      <c r="N83" s="98">
        <v>70</v>
      </c>
      <c r="O83" s="99">
        <v>0.3</v>
      </c>
      <c r="P83" s="100">
        <v>4628700</v>
      </c>
      <c r="Q83" s="100"/>
      <c r="R83" s="101"/>
      <c r="S83" s="101">
        <v>3240090</v>
      </c>
      <c r="T83" s="101">
        <v>417000</v>
      </c>
      <c r="U83" s="101">
        <v>416583</v>
      </c>
      <c r="V83" s="101">
        <v>8702373</v>
      </c>
      <c r="W83" s="101">
        <v>1185642</v>
      </c>
      <c r="X83" s="102"/>
      <c r="Y83" s="103"/>
      <c r="Z83" s="103"/>
      <c r="AA83" s="103"/>
      <c r="AB83" s="12" t="s">
        <v>180</v>
      </c>
      <c r="AC83" s="85">
        <v>43105</v>
      </c>
      <c r="AD83" s="29" t="s">
        <v>181</v>
      </c>
      <c r="AE83" s="86">
        <v>43105</v>
      </c>
      <c r="AF83" s="29" t="s">
        <v>181</v>
      </c>
      <c r="AG83" s="12" t="s">
        <v>180</v>
      </c>
    </row>
    <row r="84" spans="1:34" s="8" customFormat="1" ht="16.5" customHeight="1" x14ac:dyDescent="0.2">
      <c r="A84" s="87">
        <v>71</v>
      </c>
      <c r="B84" s="88" t="s">
        <v>270</v>
      </c>
      <c r="C84" s="89" t="s">
        <v>271</v>
      </c>
      <c r="D84" s="90" t="s">
        <v>69</v>
      </c>
      <c r="E84" s="91" t="s">
        <v>176</v>
      </c>
      <c r="F84" s="92" t="s">
        <v>78</v>
      </c>
      <c r="G84" s="93">
        <v>3.33</v>
      </c>
      <c r="H84" s="94"/>
      <c r="I84" s="90"/>
      <c r="J84" s="95" t="s">
        <v>180</v>
      </c>
      <c r="K84" s="96">
        <v>9</v>
      </c>
      <c r="L84" s="95" t="s">
        <v>180</v>
      </c>
      <c r="M84" s="97"/>
      <c r="N84" s="98">
        <v>70</v>
      </c>
      <c r="O84" s="99">
        <v>0.3</v>
      </c>
      <c r="P84" s="100">
        <v>4628700</v>
      </c>
      <c r="Q84" s="100"/>
      <c r="R84" s="101"/>
      <c r="S84" s="101">
        <v>3240090</v>
      </c>
      <c r="T84" s="101">
        <v>417000</v>
      </c>
      <c r="U84" s="101">
        <v>416583</v>
      </c>
      <c r="V84" s="101">
        <v>8702373</v>
      </c>
      <c r="W84" s="101">
        <v>1185642</v>
      </c>
      <c r="X84" s="102" t="s">
        <v>117</v>
      </c>
      <c r="Y84" s="103"/>
      <c r="Z84" s="103"/>
      <c r="AA84" s="103"/>
      <c r="AB84" s="12" t="s">
        <v>180</v>
      </c>
      <c r="AC84" s="85">
        <v>43105</v>
      </c>
      <c r="AD84" s="29" t="s">
        <v>181</v>
      </c>
      <c r="AE84" s="86">
        <v>43105</v>
      </c>
      <c r="AF84" s="29" t="s">
        <v>181</v>
      </c>
      <c r="AG84" s="12" t="s">
        <v>180</v>
      </c>
    </row>
    <row r="85" spans="1:34" s="8" customFormat="1" ht="16.5" customHeight="1" x14ac:dyDescent="0.2">
      <c r="A85" s="87">
        <v>72</v>
      </c>
      <c r="B85" s="88" t="s">
        <v>272</v>
      </c>
      <c r="C85" s="89">
        <v>25847</v>
      </c>
      <c r="D85" s="90" t="s">
        <v>69</v>
      </c>
      <c r="E85" s="91" t="s">
        <v>143</v>
      </c>
      <c r="F85" s="92" t="s">
        <v>78</v>
      </c>
      <c r="G85" s="93">
        <v>4.9800000000000004</v>
      </c>
      <c r="H85" s="94"/>
      <c r="I85" s="90"/>
      <c r="J85" s="95" t="s">
        <v>102</v>
      </c>
      <c r="K85" s="96">
        <v>22</v>
      </c>
      <c r="L85" s="95" t="s">
        <v>80</v>
      </c>
      <c r="M85" s="97"/>
      <c r="N85" s="98">
        <v>70</v>
      </c>
      <c r="O85" s="99">
        <v>0.3</v>
      </c>
      <c r="P85" s="100">
        <v>6922200</v>
      </c>
      <c r="Q85" s="100"/>
      <c r="R85" s="101"/>
      <c r="S85" s="101">
        <v>4845540</v>
      </c>
      <c r="T85" s="101">
        <v>417000</v>
      </c>
      <c r="U85" s="101">
        <v>1522884</v>
      </c>
      <c r="V85" s="101">
        <v>13707624</v>
      </c>
      <c r="W85" s="101">
        <v>1984595</v>
      </c>
      <c r="X85" s="102"/>
      <c r="Y85" s="103"/>
      <c r="Z85" s="103"/>
      <c r="AA85" s="103"/>
      <c r="AB85" s="12" t="s">
        <v>102</v>
      </c>
      <c r="AC85" s="85">
        <v>43108</v>
      </c>
      <c r="AD85" s="29" t="s">
        <v>104</v>
      </c>
      <c r="AE85" s="86">
        <v>43102</v>
      </c>
      <c r="AF85" s="29" t="s">
        <v>82</v>
      </c>
      <c r="AG85" s="12" t="s">
        <v>80</v>
      </c>
    </row>
    <row r="86" spans="1:34" s="8" customFormat="1" ht="16.5" customHeight="1" x14ac:dyDescent="0.2">
      <c r="A86" s="87">
        <v>73</v>
      </c>
      <c r="B86" s="88" t="s">
        <v>273</v>
      </c>
      <c r="C86" s="89" t="s">
        <v>274</v>
      </c>
      <c r="D86" s="90" t="s">
        <v>69</v>
      </c>
      <c r="E86" s="91" t="s">
        <v>149</v>
      </c>
      <c r="F86" s="92" t="s">
        <v>78</v>
      </c>
      <c r="G86" s="93">
        <v>3.66</v>
      </c>
      <c r="H86" s="94"/>
      <c r="I86" s="90"/>
      <c r="J86" s="95" t="s">
        <v>102</v>
      </c>
      <c r="K86" s="96">
        <v>12</v>
      </c>
      <c r="L86" s="95" t="s">
        <v>102</v>
      </c>
      <c r="M86" s="97"/>
      <c r="N86" s="98">
        <v>70</v>
      </c>
      <c r="O86" s="99">
        <v>0.3</v>
      </c>
      <c r="P86" s="100">
        <v>5087400</v>
      </c>
      <c r="Q86" s="100"/>
      <c r="R86" s="101"/>
      <c r="S86" s="101">
        <v>3561180</v>
      </c>
      <c r="T86" s="101">
        <v>417000</v>
      </c>
      <c r="U86" s="101">
        <v>610488</v>
      </c>
      <c r="V86" s="101">
        <v>9676068</v>
      </c>
      <c r="W86" s="101">
        <v>1339004</v>
      </c>
      <c r="X86" s="102" t="s">
        <v>117</v>
      </c>
      <c r="Y86" s="103"/>
      <c r="Z86" s="103"/>
      <c r="AA86" s="103"/>
      <c r="AB86" s="12" t="s">
        <v>102</v>
      </c>
      <c r="AC86" s="85">
        <v>43108</v>
      </c>
      <c r="AD86" s="29" t="s">
        <v>104</v>
      </c>
      <c r="AE86" s="86">
        <v>43108</v>
      </c>
      <c r="AF86" s="29" t="s">
        <v>104</v>
      </c>
      <c r="AG86" s="12" t="s">
        <v>102</v>
      </c>
    </row>
    <row r="87" spans="1:34" s="8" customFormat="1" ht="16.5" customHeight="1" x14ac:dyDescent="0.2">
      <c r="A87" s="87">
        <v>74</v>
      </c>
      <c r="B87" s="88" t="s">
        <v>275</v>
      </c>
      <c r="C87" s="89" t="s">
        <v>276</v>
      </c>
      <c r="D87" s="90" t="s">
        <v>101</v>
      </c>
      <c r="E87" s="91" t="s">
        <v>168</v>
      </c>
      <c r="F87" s="92" t="s">
        <v>78</v>
      </c>
      <c r="G87" s="93">
        <v>3.66</v>
      </c>
      <c r="H87" s="94"/>
      <c r="I87" s="90"/>
      <c r="J87" s="95" t="s">
        <v>255</v>
      </c>
      <c r="K87" s="96">
        <v>13</v>
      </c>
      <c r="L87" s="95" t="s">
        <v>73</v>
      </c>
      <c r="M87" s="97"/>
      <c r="N87" s="98">
        <v>70</v>
      </c>
      <c r="O87" s="99">
        <v>0.3</v>
      </c>
      <c r="P87" s="100">
        <v>5087400</v>
      </c>
      <c r="Q87" s="100"/>
      <c r="R87" s="101"/>
      <c r="S87" s="101">
        <v>3561180</v>
      </c>
      <c r="T87" s="101">
        <v>417000</v>
      </c>
      <c r="U87" s="101">
        <v>661362</v>
      </c>
      <c r="V87" s="101">
        <v>9726942</v>
      </c>
      <c r="W87" s="101">
        <v>1350959</v>
      </c>
      <c r="X87" s="102"/>
      <c r="Y87" s="103"/>
      <c r="Z87" s="103"/>
      <c r="AA87" s="103"/>
      <c r="AB87" s="12" t="s">
        <v>255</v>
      </c>
      <c r="AC87" s="85">
        <v>42738</v>
      </c>
      <c r="AD87" s="29" t="s">
        <v>256</v>
      </c>
      <c r="AE87" s="86">
        <v>43109</v>
      </c>
      <c r="AF87" s="29" t="s">
        <v>75</v>
      </c>
      <c r="AG87" s="12" t="s">
        <v>73</v>
      </c>
    </row>
    <row r="88" spans="1:34" s="8" customFormat="1" ht="16.5" customHeight="1" x14ac:dyDescent="0.2">
      <c r="A88" s="87">
        <v>75</v>
      </c>
      <c r="B88" s="88" t="s">
        <v>277</v>
      </c>
      <c r="C88" s="89">
        <v>31169</v>
      </c>
      <c r="D88" s="90" t="s">
        <v>69</v>
      </c>
      <c r="E88" s="91" t="s">
        <v>149</v>
      </c>
      <c r="F88" s="92" t="s">
        <v>78</v>
      </c>
      <c r="G88" s="93">
        <v>3</v>
      </c>
      <c r="H88" s="94"/>
      <c r="I88" s="90"/>
      <c r="J88" s="95" t="s">
        <v>192</v>
      </c>
      <c r="K88" s="96">
        <v>9</v>
      </c>
      <c r="L88" s="95" t="s">
        <v>79</v>
      </c>
      <c r="M88" s="97"/>
      <c r="N88" s="98">
        <v>70</v>
      </c>
      <c r="O88" s="99">
        <v>0.3</v>
      </c>
      <c r="P88" s="100">
        <v>4170000</v>
      </c>
      <c r="Q88" s="100"/>
      <c r="R88" s="101"/>
      <c r="S88" s="101">
        <v>2919000</v>
      </c>
      <c r="T88" s="101">
        <v>417000</v>
      </c>
      <c r="U88" s="101">
        <v>375300</v>
      </c>
      <c r="V88" s="101">
        <v>7881300</v>
      </c>
      <c r="W88" s="101">
        <v>1068146</v>
      </c>
      <c r="X88" s="102"/>
      <c r="Y88" s="103"/>
      <c r="Z88" s="103"/>
      <c r="AA88" s="103"/>
      <c r="AB88" s="12" t="s">
        <v>192</v>
      </c>
      <c r="AC88" s="85">
        <v>42373</v>
      </c>
      <c r="AD88" s="29" t="s">
        <v>193</v>
      </c>
      <c r="AE88" s="86">
        <v>43106</v>
      </c>
      <c r="AF88" s="29" t="s">
        <v>81</v>
      </c>
      <c r="AG88" s="12" t="s">
        <v>79</v>
      </c>
    </row>
    <row r="89" spans="1:34" s="8" customFormat="1" ht="16.5" customHeight="1" x14ac:dyDescent="0.2">
      <c r="A89" s="87">
        <v>76</v>
      </c>
      <c r="B89" s="88" t="s">
        <v>278</v>
      </c>
      <c r="C89" s="89" t="s">
        <v>279</v>
      </c>
      <c r="D89" s="90" t="s">
        <v>69</v>
      </c>
      <c r="E89" s="91" t="s">
        <v>171</v>
      </c>
      <c r="F89" s="92" t="s">
        <v>78</v>
      </c>
      <c r="G89" s="93">
        <v>2.67</v>
      </c>
      <c r="H89" s="94"/>
      <c r="I89" s="90"/>
      <c r="J89" s="95" t="s">
        <v>201</v>
      </c>
      <c r="K89" s="96"/>
      <c r="L89" s="95"/>
      <c r="M89" s="97"/>
      <c r="N89" s="98">
        <v>70</v>
      </c>
      <c r="O89" s="99">
        <v>0.3</v>
      </c>
      <c r="P89" s="100">
        <v>3711300</v>
      </c>
      <c r="Q89" s="100"/>
      <c r="R89" s="101"/>
      <c r="S89" s="101">
        <v>2597910</v>
      </c>
      <c r="T89" s="101">
        <v>417000</v>
      </c>
      <c r="U89" s="101"/>
      <c r="V89" s="101">
        <v>6726210</v>
      </c>
      <c r="W89" s="101">
        <v>872156</v>
      </c>
      <c r="X89" s="102"/>
      <c r="Y89" s="103"/>
      <c r="Z89" s="103"/>
      <c r="AA89" s="103"/>
      <c r="AB89" s="12" t="s">
        <v>201</v>
      </c>
      <c r="AC89" s="85">
        <v>43107</v>
      </c>
      <c r="AD89" s="29" t="s">
        <v>202</v>
      </c>
      <c r="AE89" s="86"/>
      <c r="AF89" s="29"/>
      <c r="AG89" s="12"/>
    </row>
    <row r="90" spans="1:34" s="8" customFormat="1" ht="16.5" customHeight="1" x14ac:dyDescent="0.2">
      <c r="A90" s="87">
        <v>77</v>
      </c>
      <c r="B90" s="88" t="s">
        <v>280</v>
      </c>
      <c r="C90" s="89">
        <v>33216</v>
      </c>
      <c r="D90" s="90" t="s">
        <v>69</v>
      </c>
      <c r="E90" s="91" t="s">
        <v>147</v>
      </c>
      <c r="F90" s="92" t="s">
        <v>78</v>
      </c>
      <c r="G90" s="93">
        <v>2.67</v>
      </c>
      <c r="H90" s="94"/>
      <c r="I90" s="90"/>
      <c r="J90" s="95" t="s">
        <v>109</v>
      </c>
      <c r="K90" s="96"/>
      <c r="L90" s="95"/>
      <c r="M90" s="97"/>
      <c r="N90" s="98">
        <v>70</v>
      </c>
      <c r="O90" s="99">
        <v>0.3</v>
      </c>
      <c r="P90" s="100">
        <v>3711300</v>
      </c>
      <c r="Q90" s="100"/>
      <c r="R90" s="101"/>
      <c r="S90" s="101">
        <v>2597910</v>
      </c>
      <c r="T90" s="101">
        <v>417000</v>
      </c>
      <c r="U90" s="101"/>
      <c r="V90" s="101">
        <v>6726210</v>
      </c>
      <c r="W90" s="101">
        <v>872156</v>
      </c>
      <c r="X90" s="102" t="s">
        <v>281</v>
      </c>
      <c r="Y90" s="103"/>
      <c r="Z90" s="103"/>
      <c r="AA90" s="103"/>
      <c r="AB90" s="12" t="s">
        <v>109</v>
      </c>
      <c r="AC90" s="85">
        <v>43466</v>
      </c>
      <c r="AD90" s="29" t="s">
        <v>111</v>
      </c>
      <c r="AE90" s="86"/>
      <c r="AF90" s="29"/>
      <c r="AG90" s="12"/>
      <c r="AH90" s="12">
        <v>43477</v>
      </c>
    </row>
    <row r="91" spans="1:34" s="8" customFormat="1" ht="16.5" customHeight="1" x14ac:dyDescent="0.2">
      <c r="A91" s="87">
        <v>78</v>
      </c>
      <c r="B91" s="88" t="s">
        <v>282</v>
      </c>
      <c r="C91" s="89" t="s">
        <v>283</v>
      </c>
      <c r="D91" s="90" t="s">
        <v>69</v>
      </c>
      <c r="E91" s="91" t="s">
        <v>149</v>
      </c>
      <c r="F91" s="92" t="s">
        <v>78</v>
      </c>
      <c r="G91" s="93">
        <v>4.9800000000000004</v>
      </c>
      <c r="H91" s="94"/>
      <c r="I91" s="90">
        <v>6</v>
      </c>
      <c r="J91" s="95" t="s">
        <v>150</v>
      </c>
      <c r="K91" s="96">
        <v>29</v>
      </c>
      <c r="L91" s="95" t="s">
        <v>103</v>
      </c>
      <c r="M91" s="97"/>
      <c r="N91" s="98">
        <v>70</v>
      </c>
      <c r="O91" s="99">
        <v>0.3</v>
      </c>
      <c r="P91" s="100">
        <v>6922200</v>
      </c>
      <c r="Q91" s="100"/>
      <c r="R91" s="101">
        <v>415332</v>
      </c>
      <c r="S91" s="101">
        <v>5136272</v>
      </c>
      <c r="T91" s="101">
        <v>417000</v>
      </c>
      <c r="U91" s="101">
        <v>2127884</v>
      </c>
      <c r="V91" s="101">
        <v>15018689</v>
      </c>
      <c r="W91" s="101">
        <v>2224373</v>
      </c>
      <c r="X91" s="102"/>
      <c r="Y91" s="103"/>
      <c r="Z91" s="103"/>
      <c r="AA91" s="103"/>
      <c r="AB91" s="12" t="s">
        <v>150</v>
      </c>
      <c r="AC91" s="85">
        <v>43101</v>
      </c>
      <c r="AD91" s="29" t="s">
        <v>151</v>
      </c>
      <c r="AE91" s="86">
        <v>43104</v>
      </c>
      <c r="AF91" s="29" t="s">
        <v>122</v>
      </c>
      <c r="AG91" s="12" t="s">
        <v>103</v>
      </c>
      <c r="AH91" s="12">
        <v>43478</v>
      </c>
    </row>
    <row r="92" spans="1:34" s="8" customFormat="1" ht="16.5" customHeight="1" x14ac:dyDescent="0.2">
      <c r="A92" s="87">
        <v>79</v>
      </c>
      <c r="B92" s="88" t="s">
        <v>284</v>
      </c>
      <c r="C92" s="89">
        <v>27455</v>
      </c>
      <c r="D92" s="90" t="s">
        <v>69</v>
      </c>
      <c r="E92" s="91" t="s">
        <v>149</v>
      </c>
      <c r="F92" s="92" t="s">
        <v>78</v>
      </c>
      <c r="G92" s="93">
        <v>4.32</v>
      </c>
      <c r="H92" s="94"/>
      <c r="I92" s="90"/>
      <c r="J92" s="95" t="s">
        <v>121</v>
      </c>
      <c r="K92" s="96">
        <v>18</v>
      </c>
      <c r="L92" s="95" t="s">
        <v>109</v>
      </c>
      <c r="M92" s="97"/>
      <c r="N92" s="98">
        <v>70</v>
      </c>
      <c r="O92" s="99">
        <v>0.3</v>
      </c>
      <c r="P92" s="100">
        <v>6004800</v>
      </c>
      <c r="Q92" s="100"/>
      <c r="R92" s="101"/>
      <c r="S92" s="101">
        <v>4203360</v>
      </c>
      <c r="T92" s="101">
        <v>417000</v>
      </c>
      <c r="U92" s="101">
        <v>1080864</v>
      </c>
      <c r="V92" s="101">
        <v>11706024</v>
      </c>
      <c r="W92" s="101">
        <v>1665131</v>
      </c>
      <c r="X92" s="102"/>
      <c r="Y92" s="103"/>
      <c r="Z92" s="103"/>
      <c r="AA92" s="103"/>
      <c r="AB92" s="12" t="s">
        <v>121</v>
      </c>
      <c r="AC92" s="85">
        <v>43110</v>
      </c>
      <c r="AD92" s="29" t="s">
        <v>123</v>
      </c>
      <c r="AE92" s="86">
        <v>43466</v>
      </c>
      <c r="AF92" s="29" t="s">
        <v>111</v>
      </c>
      <c r="AG92" s="12" t="s">
        <v>109</v>
      </c>
    </row>
    <row r="93" spans="1:34" s="8" customFormat="1" ht="16.5" customHeight="1" x14ac:dyDescent="0.2">
      <c r="A93" s="87">
        <v>80</v>
      </c>
      <c r="B93" s="88" t="s">
        <v>285</v>
      </c>
      <c r="C93" s="89" t="s">
        <v>286</v>
      </c>
      <c r="D93" s="90" t="s">
        <v>101</v>
      </c>
      <c r="E93" s="91" t="s">
        <v>171</v>
      </c>
      <c r="F93" s="92" t="s">
        <v>78</v>
      </c>
      <c r="G93" s="93">
        <v>3.66</v>
      </c>
      <c r="H93" s="94"/>
      <c r="I93" s="90"/>
      <c r="J93" s="95" t="s">
        <v>121</v>
      </c>
      <c r="K93" s="96">
        <v>8</v>
      </c>
      <c r="L93" s="95" t="s">
        <v>103</v>
      </c>
      <c r="M93" s="97"/>
      <c r="N93" s="98">
        <v>70</v>
      </c>
      <c r="O93" s="99">
        <v>0.3</v>
      </c>
      <c r="P93" s="100">
        <v>5087400</v>
      </c>
      <c r="Q93" s="100"/>
      <c r="R93" s="101"/>
      <c r="S93" s="101">
        <v>3561180</v>
      </c>
      <c r="T93" s="101">
        <v>417000</v>
      </c>
      <c r="U93" s="101">
        <v>406992</v>
      </c>
      <c r="V93" s="101">
        <v>9472572</v>
      </c>
      <c r="W93" s="101">
        <v>1291182</v>
      </c>
      <c r="X93" s="102"/>
      <c r="Y93" s="103"/>
      <c r="Z93" s="103"/>
      <c r="AA93" s="103"/>
      <c r="AB93" s="12" t="s">
        <v>121</v>
      </c>
      <c r="AC93" s="85">
        <v>43110</v>
      </c>
      <c r="AD93" s="29" t="s">
        <v>123</v>
      </c>
      <c r="AE93" s="86">
        <v>43104</v>
      </c>
      <c r="AF93" s="29" t="s">
        <v>122</v>
      </c>
      <c r="AG93" s="12" t="s">
        <v>103</v>
      </c>
    </row>
    <row r="94" spans="1:34" s="8" customFormat="1" ht="16.5" customHeight="1" x14ac:dyDescent="0.2">
      <c r="A94" s="87">
        <v>81</v>
      </c>
      <c r="B94" s="88" t="s">
        <v>287</v>
      </c>
      <c r="C94" s="89">
        <v>29738</v>
      </c>
      <c r="D94" s="90" t="s">
        <v>69</v>
      </c>
      <c r="E94" s="91" t="s">
        <v>184</v>
      </c>
      <c r="F94" s="92" t="s">
        <v>78</v>
      </c>
      <c r="G94" s="93">
        <v>3.99</v>
      </c>
      <c r="H94" s="94"/>
      <c r="I94" s="90"/>
      <c r="J94" s="95" t="s">
        <v>80</v>
      </c>
      <c r="K94" s="96">
        <v>15</v>
      </c>
      <c r="L94" s="95" t="s">
        <v>109</v>
      </c>
      <c r="M94" s="97"/>
      <c r="N94" s="98">
        <v>70</v>
      </c>
      <c r="O94" s="99">
        <v>0.3</v>
      </c>
      <c r="P94" s="100">
        <v>5546100</v>
      </c>
      <c r="Q94" s="100"/>
      <c r="R94" s="101"/>
      <c r="S94" s="101">
        <v>3882270</v>
      </c>
      <c r="T94" s="101">
        <v>417000</v>
      </c>
      <c r="U94" s="101">
        <v>831915</v>
      </c>
      <c r="V94" s="101">
        <v>10677285</v>
      </c>
      <c r="W94" s="101">
        <v>1498834</v>
      </c>
      <c r="X94" s="102"/>
      <c r="Y94" s="103"/>
      <c r="Z94" s="103"/>
      <c r="AA94" s="103"/>
      <c r="AB94" s="12" t="s">
        <v>80</v>
      </c>
      <c r="AC94" s="85">
        <v>43102</v>
      </c>
      <c r="AD94" s="29" t="s">
        <v>82</v>
      </c>
      <c r="AE94" s="86">
        <v>43466</v>
      </c>
      <c r="AF94" s="29" t="s">
        <v>111</v>
      </c>
      <c r="AG94" s="12" t="s">
        <v>109</v>
      </c>
    </row>
    <row r="95" spans="1:34" s="8" customFormat="1" ht="16.5" customHeight="1" x14ac:dyDescent="0.2">
      <c r="A95" s="87">
        <v>82</v>
      </c>
      <c r="B95" s="88" t="s">
        <v>288</v>
      </c>
      <c r="C95" s="89" t="s">
        <v>289</v>
      </c>
      <c r="D95" s="90" t="s">
        <v>101</v>
      </c>
      <c r="E95" s="91" t="s">
        <v>168</v>
      </c>
      <c r="F95" s="92" t="s">
        <v>78</v>
      </c>
      <c r="G95" s="93">
        <v>3.99</v>
      </c>
      <c r="H95" s="94"/>
      <c r="I95" s="90"/>
      <c r="J95" s="95" t="s">
        <v>290</v>
      </c>
      <c r="K95" s="96">
        <v>16</v>
      </c>
      <c r="L95" s="95" t="s">
        <v>73</v>
      </c>
      <c r="M95" s="97"/>
      <c r="N95" s="98">
        <v>70</v>
      </c>
      <c r="O95" s="99">
        <v>0.3</v>
      </c>
      <c r="P95" s="100">
        <v>5546100</v>
      </c>
      <c r="Q95" s="100"/>
      <c r="R95" s="101"/>
      <c r="S95" s="101">
        <v>3882270</v>
      </c>
      <c r="T95" s="101">
        <v>417000</v>
      </c>
      <c r="U95" s="101">
        <v>887376</v>
      </c>
      <c r="V95" s="101">
        <v>10732746</v>
      </c>
      <c r="W95" s="101">
        <v>1511867</v>
      </c>
      <c r="X95" s="102"/>
      <c r="Y95" s="103"/>
      <c r="Z95" s="103"/>
      <c r="AA95" s="103"/>
      <c r="AB95" s="12" t="s">
        <v>290</v>
      </c>
      <c r="AC95" s="85">
        <v>42372</v>
      </c>
      <c r="AD95" s="29" t="s">
        <v>99</v>
      </c>
      <c r="AE95" s="86">
        <v>43109</v>
      </c>
      <c r="AF95" s="29" t="s">
        <v>75</v>
      </c>
      <c r="AG95" s="12" t="s">
        <v>73</v>
      </c>
    </row>
    <row r="96" spans="1:34" s="8" customFormat="1" ht="16.5" customHeight="1" x14ac:dyDescent="0.2">
      <c r="A96" s="87">
        <v>83</v>
      </c>
      <c r="B96" s="88" t="s">
        <v>291</v>
      </c>
      <c r="C96" s="89" t="s">
        <v>292</v>
      </c>
      <c r="D96" s="90" t="s">
        <v>69</v>
      </c>
      <c r="E96" s="91" t="s">
        <v>171</v>
      </c>
      <c r="F96" s="92" t="s">
        <v>78</v>
      </c>
      <c r="G96" s="93">
        <v>3.66</v>
      </c>
      <c r="H96" s="94"/>
      <c r="I96" s="90"/>
      <c r="J96" s="95" t="s">
        <v>98</v>
      </c>
      <c r="K96" s="96">
        <v>12</v>
      </c>
      <c r="L96" s="95" t="s">
        <v>80</v>
      </c>
      <c r="M96" s="97"/>
      <c r="N96" s="98">
        <v>70</v>
      </c>
      <c r="O96" s="99">
        <v>0.3</v>
      </c>
      <c r="P96" s="100">
        <v>5087400</v>
      </c>
      <c r="Q96" s="100"/>
      <c r="R96" s="101"/>
      <c r="S96" s="101">
        <v>3561180</v>
      </c>
      <c r="T96" s="101">
        <v>417000</v>
      </c>
      <c r="U96" s="101">
        <v>610488</v>
      </c>
      <c r="V96" s="101">
        <v>9676068</v>
      </c>
      <c r="W96" s="101">
        <v>1339004</v>
      </c>
      <c r="X96" s="102"/>
      <c r="Y96" s="103"/>
      <c r="Z96" s="103"/>
      <c r="AA96" s="103"/>
      <c r="AB96" s="12" t="s">
        <v>98</v>
      </c>
      <c r="AC96" s="85">
        <v>43103</v>
      </c>
      <c r="AD96" s="29" t="s">
        <v>99</v>
      </c>
      <c r="AE96" s="86">
        <v>43102</v>
      </c>
      <c r="AF96" s="29" t="s">
        <v>82</v>
      </c>
      <c r="AG96" s="12" t="s">
        <v>80</v>
      </c>
    </row>
    <row r="97" spans="1:33" s="8" customFormat="1" ht="11.25" x14ac:dyDescent="0.2">
      <c r="A97" s="87">
        <v>84</v>
      </c>
      <c r="B97" s="88" t="s">
        <v>293</v>
      </c>
      <c r="C97" s="89" t="s">
        <v>294</v>
      </c>
      <c r="D97" s="90" t="s">
        <v>69</v>
      </c>
      <c r="E97" s="91" t="s">
        <v>140</v>
      </c>
      <c r="F97" s="92" t="s">
        <v>78</v>
      </c>
      <c r="G97" s="93">
        <v>3.66</v>
      </c>
      <c r="H97" s="94"/>
      <c r="I97" s="90"/>
      <c r="J97" s="95" t="s">
        <v>113</v>
      </c>
      <c r="K97" s="96">
        <v>13</v>
      </c>
      <c r="L97" s="95" t="s">
        <v>103</v>
      </c>
      <c r="M97" s="97"/>
      <c r="N97" s="98">
        <v>70</v>
      </c>
      <c r="O97" s="99">
        <v>0.3</v>
      </c>
      <c r="P97" s="100">
        <v>5087400</v>
      </c>
      <c r="Q97" s="100"/>
      <c r="R97" s="101"/>
      <c r="S97" s="101">
        <v>3561180</v>
      </c>
      <c r="T97" s="101">
        <v>417000</v>
      </c>
      <c r="U97" s="101">
        <v>661362</v>
      </c>
      <c r="V97" s="101">
        <v>9726942</v>
      </c>
      <c r="W97" s="101">
        <v>1350959</v>
      </c>
      <c r="X97" s="102"/>
      <c r="Y97" s="103"/>
      <c r="Z97" s="103"/>
      <c r="AA97" s="103"/>
      <c r="AB97" s="12" t="s">
        <v>113</v>
      </c>
      <c r="AC97" s="85">
        <v>42739</v>
      </c>
      <c r="AD97" s="29" t="s">
        <v>114</v>
      </c>
      <c r="AE97" s="86">
        <v>43104</v>
      </c>
      <c r="AF97" s="29" t="s">
        <v>122</v>
      </c>
      <c r="AG97" s="12" t="s">
        <v>103</v>
      </c>
    </row>
    <row r="98" spans="1:33" s="8" customFormat="1" ht="11.25" x14ac:dyDescent="0.2">
      <c r="A98" s="87">
        <v>85</v>
      </c>
      <c r="B98" s="88" t="s">
        <v>295</v>
      </c>
      <c r="C98" s="89">
        <v>30385</v>
      </c>
      <c r="D98" s="90" t="s">
        <v>101</v>
      </c>
      <c r="E98" s="91" t="s">
        <v>147</v>
      </c>
      <c r="F98" s="92" t="s">
        <v>78</v>
      </c>
      <c r="G98" s="93">
        <v>3.66</v>
      </c>
      <c r="H98" s="94"/>
      <c r="I98" s="90"/>
      <c r="J98" s="95" t="s">
        <v>73</v>
      </c>
      <c r="K98" s="96">
        <v>12</v>
      </c>
      <c r="L98" s="95" t="s">
        <v>73</v>
      </c>
      <c r="M98" s="97"/>
      <c r="N98" s="98">
        <v>70</v>
      </c>
      <c r="O98" s="99">
        <v>0.3</v>
      </c>
      <c r="P98" s="100">
        <v>5087400</v>
      </c>
      <c r="Q98" s="100"/>
      <c r="R98" s="101"/>
      <c r="S98" s="101">
        <v>3561180</v>
      </c>
      <c r="T98" s="101">
        <v>417000</v>
      </c>
      <c r="U98" s="101">
        <v>610488</v>
      </c>
      <c r="V98" s="101">
        <v>9676068</v>
      </c>
      <c r="W98" s="101">
        <v>1339004</v>
      </c>
      <c r="X98" s="102"/>
      <c r="Y98" s="103"/>
      <c r="Z98" s="103"/>
      <c r="AA98" s="103"/>
      <c r="AB98" s="12" t="s">
        <v>73</v>
      </c>
      <c r="AC98" s="85">
        <v>43109</v>
      </c>
      <c r="AD98" s="29" t="s">
        <v>75</v>
      </c>
      <c r="AE98" s="86">
        <v>43109</v>
      </c>
      <c r="AF98" s="29" t="s">
        <v>75</v>
      </c>
      <c r="AG98" s="12" t="s">
        <v>73</v>
      </c>
    </row>
    <row r="99" spans="1:33" s="8" customFormat="1" ht="11.25" x14ac:dyDescent="0.2">
      <c r="A99" s="87">
        <v>86</v>
      </c>
      <c r="B99" s="88" t="s">
        <v>296</v>
      </c>
      <c r="C99" s="89">
        <v>32788</v>
      </c>
      <c r="D99" s="90" t="s">
        <v>69</v>
      </c>
      <c r="E99" s="91" t="s">
        <v>171</v>
      </c>
      <c r="F99" s="92" t="s">
        <v>78</v>
      </c>
      <c r="G99" s="93">
        <v>2.67</v>
      </c>
      <c r="H99" s="94"/>
      <c r="I99" s="90"/>
      <c r="J99" s="95" t="s">
        <v>108</v>
      </c>
      <c r="K99" s="96">
        <v>5</v>
      </c>
      <c r="L99" s="95" t="s">
        <v>150</v>
      </c>
      <c r="M99" s="97"/>
      <c r="N99" s="98">
        <v>70</v>
      </c>
      <c r="O99" s="99">
        <v>0.3</v>
      </c>
      <c r="P99" s="100">
        <v>3711300</v>
      </c>
      <c r="Q99" s="100"/>
      <c r="R99" s="101"/>
      <c r="S99" s="101">
        <v>2597910</v>
      </c>
      <c r="T99" s="101">
        <v>417000</v>
      </c>
      <c r="U99" s="101">
        <v>185565</v>
      </c>
      <c r="V99" s="101">
        <v>6911775</v>
      </c>
      <c r="W99" s="101">
        <v>915763</v>
      </c>
      <c r="X99" s="102"/>
      <c r="Y99" s="103"/>
      <c r="Z99" s="103"/>
      <c r="AA99" s="103"/>
      <c r="AB99" s="12" t="s">
        <v>108</v>
      </c>
      <c r="AC99" s="85">
        <v>42736</v>
      </c>
      <c r="AD99" s="29" t="s">
        <v>110</v>
      </c>
      <c r="AE99" s="86">
        <v>43101</v>
      </c>
      <c r="AF99" s="29" t="s">
        <v>151</v>
      </c>
      <c r="AG99" s="12" t="s">
        <v>150</v>
      </c>
    </row>
    <row r="100" spans="1:33" s="8" customFormat="1" ht="11.25" x14ac:dyDescent="0.2">
      <c r="A100" s="87">
        <v>87</v>
      </c>
      <c r="B100" s="88" t="s">
        <v>297</v>
      </c>
      <c r="C100" s="89">
        <v>30322</v>
      </c>
      <c r="D100" s="90" t="s">
        <v>69</v>
      </c>
      <c r="E100" s="91" t="s">
        <v>171</v>
      </c>
      <c r="F100" s="92" t="s">
        <v>78</v>
      </c>
      <c r="G100" s="93">
        <v>3</v>
      </c>
      <c r="H100" s="94"/>
      <c r="I100" s="90"/>
      <c r="J100" s="95" t="s">
        <v>113</v>
      </c>
      <c r="K100" s="96">
        <v>5</v>
      </c>
      <c r="L100" s="95" t="s">
        <v>150</v>
      </c>
      <c r="M100" s="97"/>
      <c r="N100" s="98">
        <v>70</v>
      </c>
      <c r="O100" s="99">
        <v>0.3</v>
      </c>
      <c r="P100" s="100">
        <v>4170000</v>
      </c>
      <c r="Q100" s="100"/>
      <c r="R100" s="101"/>
      <c r="S100" s="101">
        <v>2919000</v>
      </c>
      <c r="T100" s="101">
        <v>417000</v>
      </c>
      <c r="U100" s="101">
        <v>208500</v>
      </c>
      <c r="V100" s="101">
        <v>7714500</v>
      </c>
      <c r="W100" s="101">
        <v>1028948</v>
      </c>
      <c r="X100" s="102"/>
      <c r="Y100" s="103"/>
      <c r="Z100" s="103"/>
      <c r="AA100" s="103"/>
      <c r="AB100" s="12" t="s">
        <v>113</v>
      </c>
      <c r="AC100" s="85">
        <v>42739</v>
      </c>
      <c r="AD100" s="29" t="s">
        <v>110</v>
      </c>
      <c r="AE100" s="86">
        <v>43101</v>
      </c>
      <c r="AF100" s="29" t="s">
        <v>151</v>
      </c>
      <c r="AG100" s="12" t="s">
        <v>150</v>
      </c>
    </row>
    <row r="101" spans="1:33" s="8" customFormat="1" ht="11.25" x14ac:dyDescent="0.2">
      <c r="A101" s="87">
        <v>88</v>
      </c>
      <c r="B101" s="88" t="s">
        <v>298</v>
      </c>
      <c r="C101" s="89" t="s">
        <v>299</v>
      </c>
      <c r="D101" s="90" t="s">
        <v>69</v>
      </c>
      <c r="E101" s="91" t="s">
        <v>156</v>
      </c>
      <c r="F101" s="92" t="s">
        <v>78</v>
      </c>
      <c r="G101" s="93">
        <v>4.32</v>
      </c>
      <c r="H101" s="94"/>
      <c r="I101" s="90"/>
      <c r="J101" s="95" t="s">
        <v>73</v>
      </c>
      <c r="K101" s="96">
        <v>17</v>
      </c>
      <c r="L101" s="95" t="s">
        <v>72</v>
      </c>
      <c r="M101" s="97"/>
      <c r="N101" s="98">
        <v>70</v>
      </c>
      <c r="O101" s="99">
        <v>0.3</v>
      </c>
      <c r="P101" s="100">
        <v>6004800</v>
      </c>
      <c r="Q101" s="100"/>
      <c r="R101" s="101"/>
      <c r="S101" s="101">
        <v>4203360</v>
      </c>
      <c r="T101" s="101">
        <v>417000</v>
      </c>
      <c r="U101" s="101">
        <v>1020816</v>
      </c>
      <c r="V101" s="101">
        <v>11645976</v>
      </c>
      <c r="W101" s="101">
        <v>1651020</v>
      </c>
      <c r="X101" s="102"/>
      <c r="Y101" s="103"/>
      <c r="Z101" s="103"/>
      <c r="AA101" s="103"/>
      <c r="AB101" s="12" t="s">
        <v>73</v>
      </c>
      <c r="AC101" s="85">
        <v>43109</v>
      </c>
      <c r="AD101" s="29" t="s">
        <v>75</v>
      </c>
      <c r="AE101" s="86">
        <v>43112</v>
      </c>
      <c r="AF101" s="29" t="s">
        <v>74</v>
      </c>
      <c r="AG101" s="12" t="s">
        <v>72</v>
      </c>
    </row>
    <row r="102" spans="1:33" s="8" customFormat="1" ht="11.25" x14ac:dyDescent="0.2">
      <c r="A102" s="87">
        <v>89</v>
      </c>
      <c r="B102" s="88" t="s">
        <v>300</v>
      </c>
      <c r="C102" s="89">
        <v>27304</v>
      </c>
      <c r="D102" s="90" t="s">
        <v>69</v>
      </c>
      <c r="E102" s="91" t="s">
        <v>156</v>
      </c>
      <c r="F102" s="92" t="s">
        <v>78</v>
      </c>
      <c r="G102" s="93">
        <v>3.99</v>
      </c>
      <c r="H102" s="94"/>
      <c r="I102" s="90"/>
      <c r="J102" s="95" t="s">
        <v>150</v>
      </c>
      <c r="K102" s="96">
        <v>16</v>
      </c>
      <c r="L102" s="95" t="s">
        <v>109</v>
      </c>
      <c r="M102" s="97"/>
      <c r="N102" s="98">
        <v>70</v>
      </c>
      <c r="O102" s="99">
        <v>0.3</v>
      </c>
      <c r="P102" s="100">
        <v>5546100</v>
      </c>
      <c r="Q102" s="100"/>
      <c r="R102" s="101"/>
      <c r="S102" s="101">
        <v>3882270</v>
      </c>
      <c r="T102" s="101">
        <v>417000</v>
      </c>
      <c r="U102" s="101">
        <v>887376</v>
      </c>
      <c r="V102" s="101">
        <v>10732746</v>
      </c>
      <c r="W102" s="101">
        <v>1511867</v>
      </c>
      <c r="X102" s="102"/>
      <c r="Y102" s="103"/>
      <c r="Z102" s="103"/>
      <c r="AA102" s="103"/>
      <c r="AB102" s="12" t="s">
        <v>150</v>
      </c>
      <c r="AC102" s="85">
        <v>43101</v>
      </c>
      <c r="AD102" s="29" t="s">
        <v>151</v>
      </c>
      <c r="AE102" s="86">
        <v>43466</v>
      </c>
      <c r="AF102" s="29" t="s">
        <v>111</v>
      </c>
      <c r="AG102" s="12" t="s">
        <v>109</v>
      </c>
    </row>
    <row r="103" spans="1:33" s="8" customFormat="1" ht="11.25" x14ac:dyDescent="0.2">
      <c r="A103" s="87">
        <v>90</v>
      </c>
      <c r="B103" s="88" t="s">
        <v>301</v>
      </c>
      <c r="C103" s="89" t="s">
        <v>302</v>
      </c>
      <c r="D103" s="90" t="s">
        <v>69</v>
      </c>
      <c r="E103" s="91" t="s">
        <v>149</v>
      </c>
      <c r="F103" s="92" t="s">
        <v>78</v>
      </c>
      <c r="G103" s="93">
        <v>3.99</v>
      </c>
      <c r="H103" s="94"/>
      <c r="I103" s="90"/>
      <c r="J103" s="95" t="s">
        <v>108</v>
      </c>
      <c r="K103" s="96">
        <v>16</v>
      </c>
      <c r="L103" s="95" t="s">
        <v>109</v>
      </c>
      <c r="M103" s="97"/>
      <c r="N103" s="98">
        <v>70</v>
      </c>
      <c r="O103" s="99">
        <v>0.3</v>
      </c>
      <c r="P103" s="100">
        <v>5546100</v>
      </c>
      <c r="Q103" s="100"/>
      <c r="R103" s="101"/>
      <c r="S103" s="101">
        <v>3882270</v>
      </c>
      <c r="T103" s="101">
        <v>417000</v>
      </c>
      <c r="U103" s="101">
        <v>887376</v>
      </c>
      <c r="V103" s="101">
        <v>10732746</v>
      </c>
      <c r="W103" s="101">
        <v>1511867</v>
      </c>
      <c r="X103" s="102"/>
      <c r="Y103" s="103"/>
      <c r="Z103" s="103"/>
      <c r="AA103" s="103"/>
      <c r="AB103" s="12" t="s">
        <v>108</v>
      </c>
      <c r="AC103" s="85">
        <v>42736</v>
      </c>
      <c r="AD103" s="29" t="s">
        <v>110</v>
      </c>
      <c r="AE103" s="86">
        <v>43466</v>
      </c>
      <c r="AF103" s="29" t="s">
        <v>111</v>
      </c>
      <c r="AG103" s="12" t="s">
        <v>109</v>
      </c>
    </row>
    <row r="104" spans="1:33" s="8" customFormat="1" ht="11.25" x14ac:dyDescent="0.2">
      <c r="A104" s="87">
        <v>91</v>
      </c>
      <c r="B104" s="88" t="s">
        <v>303</v>
      </c>
      <c r="C104" s="89">
        <v>31027</v>
      </c>
      <c r="D104" s="90" t="s">
        <v>69</v>
      </c>
      <c r="E104" s="91" t="s">
        <v>156</v>
      </c>
      <c r="F104" s="92" t="s">
        <v>78</v>
      </c>
      <c r="G104" s="93">
        <v>3.33</v>
      </c>
      <c r="H104" s="94"/>
      <c r="I104" s="90"/>
      <c r="J104" s="95" t="s">
        <v>103</v>
      </c>
      <c r="K104" s="96">
        <v>9</v>
      </c>
      <c r="L104" s="95" t="s">
        <v>103</v>
      </c>
      <c r="M104" s="97"/>
      <c r="N104" s="98">
        <v>70</v>
      </c>
      <c r="O104" s="99">
        <v>0.3</v>
      </c>
      <c r="P104" s="100">
        <v>4628700</v>
      </c>
      <c r="Q104" s="100"/>
      <c r="R104" s="101"/>
      <c r="S104" s="101">
        <v>3240090</v>
      </c>
      <c r="T104" s="101">
        <v>417000</v>
      </c>
      <c r="U104" s="101">
        <v>416583</v>
      </c>
      <c r="V104" s="101">
        <v>8702373</v>
      </c>
      <c r="W104" s="101">
        <v>1185642</v>
      </c>
      <c r="X104" s="102"/>
      <c r="Y104" s="103"/>
      <c r="Z104" s="103"/>
      <c r="AA104" s="103"/>
      <c r="AB104" s="12" t="s">
        <v>103</v>
      </c>
      <c r="AC104" s="85">
        <v>43104</v>
      </c>
      <c r="AD104" s="29" t="s">
        <v>122</v>
      </c>
      <c r="AE104" s="86">
        <v>43104</v>
      </c>
      <c r="AF104" s="29" t="s">
        <v>122</v>
      </c>
      <c r="AG104" s="12" t="s">
        <v>103</v>
      </c>
    </row>
    <row r="105" spans="1:33" s="8" customFormat="1" ht="11.25" x14ac:dyDescent="0.2">
      <c r="A105" s="87">
        <v>92</v>
      </c>
      <c r="B105" s="88" t="s">
        <v>304</v>
      </c>
      <c r="C105" s="89" t="s">
        <v>305</v>
      </c>
      <c r="D105" s="90" t="s">
        <v>101</v>
      </c>
      <c r="E105" s="91" t="s">
        <v>147</v>
      </c>
      <c r="F105" s="92" t="s">
        <v>78</v>
      </c>
      <c r="G105" s="93">
        <v>4.32</v>
      </c>
      <c r="H105" s="94"/>
      <c r="I105" s="90"/>
      <c r="J105" s="95" t="s">
        <v>85</v>
      </c>
      <c r="K105" s="96">
        <v>20</v>
      </c>
      <c r="L105" s="95" t="s">
        <v>72</v>
      </c>
      <c r="M105" s="97"/>
      <c r="N105" s="98">
        <v>70</v>
      </c>
      <c r="O105" s="99">
        <v>0.3</v>
      </c>
      <c r="P105" s="100">
        <v>6004800</v>
      </c>
      <c r="Q105" s="100"/>
      <c r="R105" s="101"/>
      <c r="S105" s="101">
        <v>4203360</v>
      </c>
      <c r="T105" s="101">
        <v>417000</v>
      </c>
      <c r="U105" s="101">
        <v>1200960</v>
      </c>
      <c r="V105" s="101">
        <v>11826120</v>
      </c>
      <c r="W105" s="101">
        <v>1693354</v>
      </c>
      <c r="X105" s="102"/>
      <c r="Y105" s="103"/>
      <c r="Z105" s="103"/>
      <c r="AA105" s="103"/>
      <c r="AB105" s="12" t="s">
        <v>85</v>
      </c>
      <c r="AC105" s="85">
        <v>42375</v>
      </c>
      <c r="AD105" s="29" t="s">
        <v>86</v>
      </c>
      <c r="AE105" s="86">
        <v>43112</v>
      </c>
      <c r="AF105" s="29" t="s">
        <v>74</v>
      </c>
      <c r="AG105" s="12" t="s">
        <v>72</v>
      </c>
    </row>
    <row r="106" spans="1:33" s="8" customFormat="1" ht="11.25" x14ac:dyDescent="0.2">
      <c r="A106" s="87">
        <v>93</v>
      </c>
      <c r="B106" s="88" t="s">
        <v>306</v>
      </c>
      <c r="C106" s="89" t="s">
        <v>307</v>
      </c>
      <c r="D106" s="90" t="s">
        <v>69</v>
      </c>
      <c r="E106" s="91" t="s">
        <v>171</v>
      </c>
      <c r="F106" s="92" t="s">
        <v>78</v>
      </c>
      <c r="G106" s="93">
        <v>4.9800000000000004</v>
      </c>
      <c r="H106" s="94"/>
      <c r="I106" s="90"/>
      <c r="J106" s="95" t="s">
        <v>177</v>
      </c>
      <c r="K106" s="96">
        <v>25</v>
      </c>
      <c r="L106" s="95" t="s">
        <v>94</v>
      </c>
      <c r="M106" s="97"/>
      <c r="N106" s="98">
        <v>70</v>
      </c>
      <c r="O106" s="99">
        <v>0.3</v>
      </c>
      <c r="P106" s="100">
        <v>6922200</v>
      </c>
      <c r="Q106" s="100"/>
      <c r="R106" s="101"/>
      <c r="S106" s="101">
        <v>4845540</v>
      </c>
      <c r="T106" s="101">
        <v>417000</v>
      </c>
      <c r="U106" s="101">
        <v>1730550</v>
      </c>
      <c r="V106" s="101">
        <v>13915290</v>
      </c>
      <c r="W106" s="101">
        <v>2033396</v>
      </c>
      <c r="X106" s="102"/>
      <c r="Y106" s="103"/>
      <c r="Z106" s="103"/>
      <c r="AA106" s="103"/>
      <c r="AB106" s="12" t="s">
        <v>177</v>
      </c>
      <c r="AC106" s="85">
        <v>42380</v>
      </c>
      <c r="AD106" s="29" t="s">
        <v>178</v>
      </c>
      <c r="AE106" s="86">
        <v>43111</v>
      </c>
      <c r="AF106" s="29" t="s">
        <v>95</v>
      </c>
      <c r="AG106" s="12" t="s">
        <v>94</v>
      </c>
    </row>
    <row r="107" spans="1:33" s="8" customFormat="1" ht="11.25" x14ac:dyDescent="0.2">
      <c r="A107" s="87">
        <v>94</v>
      </c>
      <c r="B107" s="88" t="s">
        <v>308</v>
      </c>
      <c r="C107" s="89">
        <v>26945</v>
      </c>
      <c r="D107" s="90" t="s">
        <v>69</v>
      </c>
      <c r="E107" s="91" t="s">
        <v>147</v>
      </c>
      <c r="F107" s="92" t="s">
        <v>78</v>
      </c>
      <c r="G107" s="93">
        <v>3.99</v>
      </c>
      <c r="H107" s="94"/>
      <c r="I107" s="90"/>
      <c r="J107" s="95" t="s">
        <v>309</v>
      </c>
      <c r="K107" s="96">
        <v>17</v>
      </c>
      <c r="L107" s="95" t="s">
        <v>72</v>
      </c>
      <c r="M107" s="97"/>
      <c r="N107" s="98">
        <v>70</v>
      </c>
      <c r="O107" s="99">
        <v>0.3</v>
      </c>
      <c r="P107" s="100">
        <v>5546100</v>
      </c>
      <c r="Q107" s="100"/>
      <c r="R107" s="101"/>
      <c r="S107" s="101">
        <v>3882270</v>
      </c>
      <c r="T107" s="101">
        <v>417000</v>
      </c>
      <c r="U107" s="101">
        <v>942837</v>
      </c>
      <c r="V107" s="101">
        <v>10788207</v>
      </c>
      <c r="W107" s="101">
        <v>1524900</v>
      </c>
      <c r="X107" s="102"/>
      <c r="Y107" s="103"/>
      <c r="Z107" s="103"/>
      <c r="AA107" s="103"/>
      <c r="AB107" s="12" t="s">
        <v>309</v>
      </c>
      <c r="AC107" s="85">
        <v>42381</v>
      </c>
      <c r="AD107" s="29" t="s">
        <v>310</v>
      </c>
      <c r="AE107" s="86">
        <v>43112</v>
      </c>
      <c r="AF107" s="29" t="s">
        <v>74</v>
      </c>
      <c r="AG107" s="12" t="s">
        <v>72</v>
      </c>
    </row>
    <row r="108" spans="1:33" s="8" customFormat="1" ht="11.25" x14ac:dyDescent="0.2">
      <c r="A108" s="87">
        <v>95</v>
      </c>
      <c r="B108" s="88" t="s">
        <v>311</v>
      </c>
      <c r="C108" s="89" t="s">
        <v>312</v>
      </c>
      <c r="D108" s="90" t="s">
        <v>69</v>
      </c>
      <c r="E108" s="91" t="s">
        <v>140</v>
      </c>
      <c r="F108" s="92" t="s">
        <v>78</v>
      </c>
      <c r="G108" s="93">
        <v>3.99</v>
      </c>
      <c r="H108" s="94"/>
      <c r="I108" s="90"/>
      <c r="J108" s="95" t="s">
        <v>116</v>
      </c>
      <c r="K108" s="96">
        <v>12</v>
      </c>
      <c r="L108" s="95" t="s">
        <v>102</v>
      </c>
      <c r="M108" s="97"/>
      <c r="N108" s="98">
        <v>70</v>
      </c>
      <c r="O108" s="99">
        <v>0.3</v>
      </c>
      <c r="P108" s="100">
        <v>5546100</v>
      </c>
      <c r="Q108" s="100"/>
      <c r="R108" s="101"/>
      <c r="S108" s="101">
        <v>3882270</v>
      </c>
      <c r="T108" s="101">
        <v>417000</v>
      </c>
      <c r="U108" s="101">
        <v>665532</v>
      </c>
      <c r="V108" s="101">
        <v>10510902</v>
      </c>
      <c r="W108" s="101">
        <v>1459734</v>
      </c>
      <c r="X108" s="102"/>
      <c r="Y108" s="103"/>
      <c r="Z108" s="103"/>
      <c r="AA108" s="103"/>
      <c r="AB108" s="12" t="s">
        <v>116</v>
      </c>
      <c r="AC108" s="85">
        <v>42746</v>
      </c>
      <c r="AD108" s="29" t="s">
        <v>118</v>
      </c>
      <c r="AE108" s="86">
        <v>43108</v>
      </c>
      <c r="AF108" s="29" t="s">
        <v>104</v>
      </c>
      <c r="AG108" s="12" t="s">
        <v>102</v>
      </c>
    </row>
    <row r="109" spans="1:33" s="8" customFormat="1" ht="11.25" x14ac:dyDescent="0.2">
      <c r="A109" s="87">
        <v>96</v>
      </c>
      <c r="B109" s="88" t="s">
        <v>313</v>
      </c>
      <c r="C109" s="89" t="s">
        <v>314</v>
      </c>
      <c r="D109" s="90" t="s">
        <v>101</v>
      </c>
      <c r="E109" s="91" t="s">
        <v>168</v>
      </c>
      <c r="F109" s="92" t="s">
        <v>78</v>
      </c>
      <c r="G109" s="93">
        <v>3.33</v>
      </c>
      <c r="H109" s="94"/>
      <c r="I109" s="90"/>
      <c r="J109" s="95" t="s">
        <v>255</v>
      </c>
      <c r="K109" s="96">
        <v>10</v>
      </c>
      <c r="L109" s="95" t="s">
        <v>98</v>
      </c>
      <c r="M109" s="97"/>
      <c r="N109" s="98">
        <v>70</v>
      </c>
      <c r="O109" s="99">
        <v>0.3</v>
      </c>
      <c r="P109" s="100">
        <v>4628700</v>
      </c>
      <c r="Q109" s="100"/>
      <c r="R109" s="101"/>
      <c r="S109" s="101">
        <v>3240090</v>
      </c>
      <c r="T109" s="101">
        <v>417000</v>
      </c>
      <c r="U109" s="101">
        <v>462870</v>
      </c>
      <c r="V109" s="101">
        <v>8748660</v>
      </c>
      <c r="W109" s="101">
        <v>1196519</v>
      </c>
      <c r="X109" s="102"/>
      <c r="Y109" s="103"/>
      <c r="Z109" s="103"/>
      <c r="AA109" s="103"/>
      <c r="AB109" s="12" t="s">
        <v>255</v>
      </c>
      <c r="AC109" s="85">
        <v>42738</v>
      </c>
      <c r="AD109" s="29" t="s">
        <v>256</v>
      </c>
      <c r="AE109" s="86">
        <v>43103</v>
      </c>
      <c r="AF109" s="29" t="s">
        <v>99</v>
      </c>
      <c r="AG109" s="12" t="s">
        <v>98</v>
      </c>
    </row>
    <row r="110" spans="1:33" s="8" customFormat="1" ht="11.25" x14ac:dyDescent="0.2">
      <c r="A110" s="87">
        <v>97</v>
      </c>
      <c r="B110" s="88" t="s">
        <v>315</v>
      </c>
      <c r="C110" s="89" t="s">
        <v>316</v>
      </c>
      <c r="D110" s="90" t="s">
        <v>101</v>
      </c>
      <c r="E110" s="91" t="s">
        <v>140</v>
      </c>
      <c r="F110" s="92" t="s">
        <v>78</v>
      </c>
      <c r="G110" s="93">
        <v>3.99</v>
      </c>
      <c r="H110" s="94"/>
      <c r="I110" s="90"/>
      <c r="J110" s="95" t="s">
        <v>116</v>
      </c>
      <c r="K110" s="96">
        <v>14</v>
      </c>
      <c r="L110" s="95" t="s">
        <v>103</v>
      </c>
      <c r="M110" s="97"/>
      <c r="N110" s="98">
        <v>70</v>
      </c>
      <c r="O110" s="99">
        <v>0.3</v>
      </c>
      <c r="P110" s="100">
        <v>5546100</v>
      </c>
      <c r="Q110" s="100"/>
      <c r="R110" s="101"/>
      <c r="S110" s="101">
        <v>3882270</v>
      </c>
      <c r="T110" s="101">
        <v>417000</v>
      </c>
      <c r="U110" s="101">
        <v>776454</v>
      </c>
      <c r="V110" s="101">
        <v>10621824</v>
      </c>
      <c r="W110" s="101">
        <v>1485800</v>
      </c>
      <c r="X110" s="102"/>
      <c r="Y110" s="103"/>
      <c r="Z110" s="103"/>
      <c r="AA110" s="103"/>
      <c r="AB110" s="12" t="s">
        <v>116</v>
      </c>
      <c r="AC110" s="85">
        <v>42746</v>
      </c>
      <c r="AD110" s="29" t="s">
        <v>118</v>
      </c>
      <c r="AE110" s="86">
        <v>43104</v>
      </c>
      <c r="AF110" s="29" t="s">
        <v>122</v>
      </c>
      <c r="AG110" s="12" t="s">
        <v>103</v>
      </c>
    </row>
    <row r="111" spans="1:33" s="8" customFormat="1" ht="11.25" x14ac:dyDescent="0.2">
      <c r="A111" s="87">
        <v>98</v>
      </c>
      <c r="B111" s="88" t="s">
        <v>317</v>
      </c>
      <c r="C111" s="89">
        <v>27434</v>
      </c>
      <c r="D111" s="90" t="s">
        <v>69</v>
      </c>
      <c r="E111" s="91" t="s">
        <v>149</v>
      </c>
      <c r="F111" s="92" t="s">
        <v>78</v>
      </c>
      <c r="G111" s="93">
        <v>4.32</v>
      </c>
      <c r="H111" s="94"/>
      <c r="I111" s="90"/>
      <c r="J111" s="95" t="s">
        <v>150</v>
      </c>
      <c r="K111" s="96">
        <v>18</v>
      </c>
      <c r="L111" s="95" t="s">
        <v>150</v>
      </c>
      <c r="M111" s="97"/>
      <c r="N111" s="98">
        <v>70</v>
      </c>
      <c r="O111" s="99">
        <v>0.3</v>
      </c>
      <c r="P111" s="100">
        <f>6004800*40%</f>
        <v>2401920</v>
      </c>
      <c r="Q111" s="100"/>
      <c r="R111" s="101"/>
      <c r="S111" s="101">
        <v>0</v>
      </c>
      <c r="T111" s="101">
        <v>0</v>
      </c>
      <c r="U111" s="101">
        <v>0</v>
      </c>
      <c r="V111" s="101">
        <v>2401920</v>
      </c>
      <c r="W111" s="101">
        <v>1665131</v>
      </c>
      <c r="X111" s="102"/>
      <c r="Y111" s="103"/>
      <c r="Z111" s="103"/>
      <c r="AA111" s="103"/>
      <c r="AB111" s="12" t="s">
        <v>150</v>
      </c>
      <c r="AC111" s="85">
        <v>43101</v>
      </c>
      <c r="AD111" s="29" t="s">
        <v>151</v>
      </c>
      <c r="AE111" s="86">
        <v>43101</v>
      </c>
      <c r="AF111" s="29" t="s">
        <v>151</v>
      </c>
      <c r="AG111" s="12" t="s">
        <v>150</v>
      </c>
    </row>
    <row r="112" spans="1:33" s="8" customFormat="1" ht="11.25" x14ac:dyDescent="0.2">
      <c r="A112" s="87">
        <v>99</v>
      </c>
      <c r="B112" s="88" t="s">
        <v>318</v>
      </c>
      <c r="C112" s="89" t="s">
        <v>319</v>
      </c>
      <c r="D112" s="90" t="s">
        <v>69</v>
      </c>
      <c r="E112" s="91" t="s">
        <v>149</v>
      </c>
      <c r="F112" s="92" t="s">
        <v>78</v>
      </c>
      <c r="G112" s="93">
        <v>3.33</v>
      </c>
      <c r="H112" s="94"/>
      <c r="I112" s="90"/>
      <c r="J112" s="95" t="s">
        <v>94</v>
      </c>
      <c r="K112" s="96">
        <v>9</v>
      </c>
      <c r="L112" s="95" t="s">
        <v>180</v>
      </c>
      <c r="M112" s="97"/>
      <c r="N112" s="98">
        <v>70</v>
      </c>
      <c r="O112" s="99">
        <v>0.3</v>
      </c>
      <c r="P112" s="100">
        <v>4628700</v>
      </c>
      <c r="Q112" s="100"/>
      <c r="R112" s="101"/>
      <c r="S112" s="101">
        <v>3240090</v>
      </c>
      <c r="T112" s="101">
        <v>417000</v>
      </c>
      <c r="U112" s="101">
        <v>416583</v>
      </c>
      <c r="V112" s="101">
        <v>8702373</v>
      </c>
      <c r="W112" s="101">
        <v>1185642</v>
      </c>
      <c r="X112" s="102"/>
      <c r="Y112" s="103"/>
      <c r="Z112" s="103"/>
      <c r="AA112" s="103"/>
      <c r="AB112" s="12" t="s">
        <v>94</v>
      </c>
      <c r="AC112" s="85">
        <v>43111</v>
      </c>
      <c r="AD112" s="29" t="s">
        <v>95</v>
      </c>
      <c r="AE112" s="86">
        <v>43105</v>
      </c>
      <c r="AF112" s="29" t="s">
        <v>181</v>
      </c>
      <c r="AG112" s="12" t="s">
        <v>180</v>
      </c>
    </row>
    <row r="113" spans="1:33" s="8" customFormat="1" ht="11.25" x14ac:dyDescent="0.2">
      <c r="A113" s="87">
        <v>100</v>
      </c>
      <c r="B113" s="88" t="s">
        <v>320</v>
      </c>
      <c r="C113" s="89" t="s">
        <v>321</v>
      </c>
      <c r="D113" s="90" t="s">
        <v>101</v>
      </c>
      <c r="E113" s="91" t="s">
        <v>161</v>
      </c>
      <c r="F113" s="92" t="s">
        <v>78</v>
      </c>
      <c r="G113" s="93">
        <v>2.67</v>
      </c>
      <c r="H113" s="94"/>
      <c r="I113" s="90"/>
      <c r="J113" s="95" t="s">
        <v>108</v>
      </c>
      <c r="K113" s="96">
        <v>5</v>
      </c>
      <c r="L113" s="95" t="s">
        <v>150</v>
      </c>
      <c r="M113" s="97"/>
      <c r="N113" s="98">
        <v>70</v>
      </c>
      <c r="O113" s="99">
        <v>0.3</v>
      </c>
      <c r="P113" s="100">
        <v>3711300</v>
      </c>
      <c r="Q113" s="100"/>
      <c r="R113" s="101"/>
      <c r="S113" s="101">
        <v>2597910</v>
      </c>
      <c r="T113" s="101">
        <v>417000</v>
      </c>
      <c r="U113" s="101">
        <v>185565</v>
      </c>
      <c r="V113" s="101">
        <v>6911775</v>
      </c>
      <c r="W113" s="101">
        <v>915763</v>
      </c>
      <c r="X113" s="102"/>
      <c r="Y113" s="103"/>
      <c r="Z113" s="103"/>
      <c r="AA113" s="103"/>
      <c r="AB113" s="12" t="s">
        <v>108</v>
      </c>
      <c r="AC113" s="85">
        <v>42736</v>
      </c>
      <c r="AD113" s="29" t="s">
        <v>110</v>
      </c>
      <c r="AE113" s="86">
        <v>43101</v>
      </c>
      <c r="AF113" s="29" t="s">
        <v>151</v>
      </c>
      <c r="AG113" s="12" t="s">
        <v>150</v>
      </c>
    </row>
    <row r="114" spans="1:33" s="8" customFormat="1" ht="11.25" x14ac:dyDescent="0.2">
      <c r="A114" s="87">
        <v>101</v>
      </c>
      <c r="B114" s="88" t="s">
        <v>322</v>
      </c>
      <c r="C114" s="89" t="s">
        <v>323</v>
      </c>
      <c r="D114" s="90" t="s">
        <v>69</v>
      </c>
      <c r="E114" s="91" t="s">
        <v>147</v>
      </c>
      <c r="F114" s="92" t="s">
        <v>78</v>
      </c>
      <c r="G114" s="93">
        <v>4.6500000000000004</v>
      </c>
      <c r="H114" s="94"/>
      <c r="I114" s="90"/>
      <c r="J114" s="95" t="s">
        <v>324</v>
      </c>
      <c r="K114" s="96">
        <v>21</v>
      </c>
      <c r="L114" s="95" t="s">
        <v>73</v>
      </c>
      <c r="M114" s="97"/>
      <c r="N114" s="98">
        <v>70</v>
      </c>
      <c r="O114" s="99">
        <v>0.3</v>
      </c>
      <c r="P114" s="100">
        <v>6463500</v>
      </c>
      <c r="Q114" s="100"/>
      <c r="R114" s="101"/>
      <c r="S114" s="101">
        <v>4524450</v>
      </c>
      <c r="T114" s="101">
        <v>417000</v>
      </c>
      <c r="U114" s="101">
        <v>1357335</v>
      </c>
      <c r="V114" s="101">
        <v>12762285</v>
      </c>
      <c r="W114" s="101">
        <v>1837896</v>
      </c>
      <c r="X114" s="102"/>
      <c r="Y114" s="103"/>
      <c r="Z114" s="103"/>
      <c r="AA114" s="103"/>
      <c r="AB114" s="12" t="s">
        <v>324</v>
      </c>
      <c r="AC114" s="85">
        <v>42747</v>
      </c>
      <c r="AD114" s="29" t="s">
        <v>211</v>
      </c>
      <c r="AE114" s="86">
        <v>43109</v>
      </c>
      <c r="AF114" s="29" t="s">
        <v>75</v>
      </c>
      <c r="AG114" s="12" t="s">
        <v>73</v>
      </c>
    </row>
    <row r="115" spans="1:33" s="8" customFormat="1" ht="11.25" x14ac:dyDescent="0.2">
      <c r="A115" s="87">
        <v>102</v>
      </c>
      <c r="B115" s="88" t="s">
        <v>325</v>
      </c>
      <c r="C115" s="89">
        <v>28349</v>
      </c>
      <c r="D115" s="90" t="s">
        <v>69</v>
      </c>
      <c r="E115" s="91" t="s">
        <v>147</v>
      </c>
      <c r="F115" s="92" t="s">
        <v>78</v>
      </c>
      <c r="G115" s="93">
        <v>3.99</v>
      </c>
      <c r="H115" s="94"/>
      <c r="I115" s="90"/>
      <c r="J115" s="95" t="s">
        <v>195</v>
      </c>
      <c r="K115" s="96">
        <v>17</v>
      </c>
      <c r="L115" s="95" t="s">
        <v>72</v>
      </c>
      <c r="M115" s="97"/>
      <c r="N115" s="98">
        <v>70</v>
      </c>
      <c r="O115" s="99">
        <v>0.3</v>
      </c>
      <c r="P115" s="100">
        <v>5546100</v>
      </c>
      <c r="Q115" s="100"/>
      <c r="R115" s="101"/>
      <c r="S115" s="101">
        <v>3882270</v>
      </c>
      <c r="T115" s="101">
        <v>417000</v>
      </c>
      <c r="U115" s="101">
        <v>942837</v>
      </c>
      <c r="V115" s="101">
        <v>10788207</v>
      </c>
      <c r="W115" s="101">
        <v>1524900</v>
      </c>
      <c r="X115" s="102"/>
      <c r="Y115" s="103"/>
      <c r="Z115" s="103"/>
      <c r="AA115" s="103"/>
      <c r="AB115" s="12" t="s">
        <v>195</v>
      </c>
      <c r="AC115" s="85">
        <v>42371</v>
      </c>
      <c r="AD115" s="29" t="s">
        <v>196</v>
      </c>
      <c r="AE115" s="86">
        <v>43112</v>
      </c>
      <c r="AF115" s="29" t="s">
        <v>74</v>
      </c>
      <c r="AG115" s="12" t="s">
        <v>72</v>
      </c>
    </row>
    <row r="116" spans="1:33" s="8" customFormat="1" ht="11.25" x14ac:dyDescent="0.2">
      <c r="A116" s="87">
        <v>103</v>
      </c>
      <c r="B116" s="88" t="s">
        <v>326</v>
      </c>
      <c r="C116" s="89">
        <v>25941</v>
      </c>
      <c r="D116" s="90" t="s">
        <v>69</v>
      </c>
      <c r="E116" s="91" t="s">
        <v>171</v>
      </c>
      <c r="F116" s="92" t="s">
        <v>78</v>
      </c>
      <c r="G116" s="93">
        <v>3.99</v>
      </c>
      <c r="H116" s="94"/>
      <c r="I116" s="90"/>
      <c r="J116" s="95" t="s">
        <v>150</v>
      </c>
      <c r="K116" s="96">
        <v>16</v>
      </c>
      <c r="L116" s="95" t="s">
        <v>109</v>
      </c>
      <c r="M116" s="97"/>
      <c r="N116" s="98">
        <v>70</v>
      </c>
      <c r="O116" s="99">
        <v>0.3</v>
      </c>
      <c r="P116" s="100">
        <v>5546100</v>
      </c>
      <c r="Q116" s="100"/>
      <c r="R116" s="101"/>
      <c r="S116" s="101">
        <v>3882270</v>
      </c>
      <c r="T116" s="101">
        <v>417000</v>
      </c>
      <c r="U116" s="101">
        <v>887376</v>
      </c>
      <c r="V116" s="101">
        <v>10732746</v>
      </c>
      <c r="W116" s="101">
        <v>1511867</v>
      </c>
      <c r="X116" s="102"/>
      <c r="Y116" s="103"/>
      <c r="Z116" s="103"/>
      <c r="AA116" s="103"/>
      <c r="AB116" s="12" t="s">
        <v>150</v>
      </c>
      <c r="AC116" s="85">
        <v>43101</v>
      </c>
      <c r="AD116" s="29" t="s">
        <v>151</v>
      </c>
      <c r="AE116" s="86">
        <v>43466</v>
      </c>
      <c r="AF116" s="29" t="s">
        <v>111</v>
      </c>
      <c r="AG116" s="12" t="s">
        <v>109</v>
      </c>
    </row>
    <row r="117" spans="1:33" s="8" customFormat="1" ht="11.25" x14ac:dyDescent="0.2">
      <c r="A117" s="87">
        <v>104</v>
      </c>
      <c r="B117" s="88" t="s">
        <v>327</v>
      </c>
      <c r="C117" s="89" t="s">
        <v>328</v>
      </c>
      <c r="D117" s="90" t="s">
        <v>69</v>
      </c>
      <c r="E117" s="91" t="s">
        <v>147</v>
      </c>
      <c r="F117" s="92" t="s">
        <v>78</v>
      </c>
      <c r="G117" s="93">
        <v>3.99</v>
      </c>
      <c r="H117" s="94"/>
      <c r="I117" s="90"/>
      <c r="J117" s="95" t="s">
        <v>309</v>
      </c>
      <c r="K117" s="96">
        <v>17</v>
      </c>
      <c r="L117" s="95" t="s">
        <v>72</v>
      </c>
      <c r="M117" s="97"/>
      <c r="N117" s="98">
        <v>70</v>
      </c>
      <c r="O117" s="99">
        <v>0.3</v>
      </c>
      <c r="P117" s="100">
        <v>5546100</v>
      </c>
      <c r="Q117" s="100"/>
      <c r="R117" s="101"/>
      <c r="S117" s="101">
        <v>3882270</v>
      </c>
      <c r="T117" s="101">
        <v>417000</v>
      </c>
      <c r="U117" s="101">
        <v>942837</v>
      </c>
      <c r="V117" s="101">
        <v>10788207</v>
      </c>
      <c r="W117" s="101">
        <v>1524900</v>
      </c>
      <c r="X117" s="102"/>
      <c r="Y117" s="103"/>
      <c r="Z117" s="103"/>
      <c r="AA117" s="103"/>
      <c r="AB117" s="12" t="s">
        <v>309</v>
      </c>
      <c r="AC117" s="85">
        <v>42381</v>
      </c>
      <c r="AD117" s="29" t="s">
        <v>310</v>
      </c>
      <c r="AE117" s="86">
        <v>43112</v>
      </c>
      <c r="AF117" s="29" t="s">
        <v>74</v>
      </c>
      <c r="AG117" s="12" t="s">
        <v>72</v>
      </c>
    </row>
    <row r="118" spans="1:33" s="8" customFormat="1" ht="11.25" x14ac:dyDescent="0.2">
      <c r="A118" s="87">
        <v>105</v>
      </c>
      <c r="B118" s="88" t="s">
        <v>282</v>
      </c>
      <c r="C118" s="89">
        <v>28370</v>
      </c>
      <c r="D118" s="90" t="s">
        <v>69</v>
      </c>
      <c r="E118" s="91" t="s">
        <v>186</v>
      </c>
      <c r="F118" s="92" t="s">
        <v>78</v>
      </c>
      <c r="G118" s="93">
        <v>3.66</v>
      </c>
      <c r="H118" s="94"/>
      <c r="I118" s="90"/>
      <c r="J118" s="95" t="s">
        <v>177</v>
      </c>
      <c r="K118" s="96">
        <v>11</v>
      </c>
      <c r="L118" s="95" t="s">
        <v>94</v>
      </c>
      <c r="M118" s="97"/>
      <c r="N118" s="98">
        <v>70</v>
      </c>
      <c r="O118" s="99">
        <v>0.3</v>
      </c>
      <c r="P118" s="100">
        <v>5087400</v>
      </c>
      <c r="Q118" s="100"/>
      <c r="R118" s="101"/>
      <c r="S118" s="101">
        <v>3561180</v>
      </c>
      <c r="T118" s="101">
        <v>417000</v>
      </c>
      <c r="U118" s="101">
        <v>559614</v>
      </c>
      <c r="V118" s="101">
        <v>9625194</v>
      </c>
      <c r="W118" s="101">
        <v>1327048</v>
      </c>
      <c r="X118" s="102"/>
      <c r="Y118" s="103"/>
      <c r="Z118" s="103"/>
      <c r="AA118" s="103"/>
      <c r="AB118" s="12" t="s">
        <v>177</v>
      </c>
      <c r="AC118" s="85">
        <v>42380</v>
      </c>
      <c r="AD118" s="29" t="s">
        <v>178</v>
      </c>
      <c r="AE118" s="86">
        <v>43111</v>
      </c>
      <c r="AF118" s="29" t="s">
        <v>95</v>
      </c>
      <c r="AG118" s="12" t="s">
        <v>94</v>
      </c>
    </row>
    <row r="119" spans="1:33" s="8" customFormat="1" ht="11.25" x14ac:dyDescent="0.2">
      <c r="A119" s="87">
        <v>106</v>
      </c>
      <c r="B119" s="88" t="s">
        <v>329</v>
      </c>
      <c r="C119" s="89">
        <v>27185</v>
      </c>
      <c r="D119" s="90" t="s">
        <v>69</v>
      </c>
      <c r="E119" s="91" t="s">
        <v>171</v>
      </c>
      <c r="F119" s="92" t="s">
        <v>78</v>
      </c>
      <c r="G119" s="93">
        <v>3.33</v>
      </c>
      <c r="H119" s="94"/>
      <c r="I119" s="90"/>
      <c r="J119" s="95" t="s">
        <v>177</v>
      </c>
      <c r="K119" s="96">
        <v>11</v>
      </c>
      <c r="L119" s="95" t="s">
        <v>94</v>
      </c>
      <c r="M119" s="97"/>
      <c r="N119" s="98">
        <v>70</v>
      </c>
      <c r="O119" s="99">
        <v>0.3</v>
      </c>
      <c r="P119" s="100">
        <v>4628700</v>
      </c>
      <c r="Q119" s="100"/>
      <c r="R119" s="101"/>
      <c r="S119" s="101">
        <v>3240090</v>
      </c>
      <c r="T119" s="101">
        <v>417000</v>
      </c>
      <c r="U119" s="101">
        <v>509157</v>
      </c>
      <c r="V119" s="101">
        <v>8794947</v>
      </c>
      <c r="W119" s="101">
        <v>1207396</v>
      </c>
      <c r="X119" s="102"/>
      <c r="Y119" s="103"/>
      <c r="Z119" s="103"/>
      <c r="AA119" s="103"/>
      <c r="AB119" s="12" t="s">
        <v>177</v>
      </c>
      <c r="AC119" s="85">
        <v>42380</v>
      </c>
      <c r="AD119" s="29" t="s">
        <v>178</v>
      </c>
      <c r="AE119" s="86">
        <v>43111</v>
      </c>
      <c r="AF119" s="29" t="s">
        <v>95</v>
      </c>
      <c r="AG119" s="12" t="s">
        <v>94</v>
      </c>
    </row>
    <row r="120" spans="1:33" s="8" customFormat="1" ht="11.25" x14ac:dyDescent="0.2">
      <c r="A120" s="87">
        <v>107</v>
      </c>
      <c r="B120" s="88" t="s">
        <v>330</v>
      </c>
      <c r="C120" s="89">
        <v>30929</v>
      </c>
      <c r="D120" s="90" t="s">
        <v>69</v>
      </c>
      <c r="E120" s="91" t="s">
        <v>147</v>
      </c>
      <c r="F120" s="92" t="s">
        <v>78</v>
      </c>
      <c r="G120" s="93">
        <v>3.33</v>
      </c>
      <c r="H120" s="94"/>
      <c r="I120" s="90"/>
      <c r="J120" s="95" t="s">
        <v>177</v>
      </c>
      <c r="K120" s="96">
        <v>11</v>
      </c>
      <c r="L120" s="95" t="s">
        <v>94</v>
      </c>
      <c r="M120" s="97"/>
      <c r="N120" s="98">
        <v>70</v>
      </c>
      <c r="O120" s="99">
        <v>0.3</v>
      </c>
      <c r="P120" s="100">
        <v>4628700</v>
      </c>
      <c r="Q120" s="100"/>
      <c r="R120" s="101"/>
      <c r="S120" s="101">
        <v>3240090</v>
      </c>
      <c r="T120" s="101">
        <v>417000</v>
      </c>
      <c r="U120" s="101">
        <v>509157</v>
      </c>
      <c r="V120" s="101">
        <v>8794947</v>
      </c>
      <c r="W120" s="101">
        <v>1207396</v>
      </c>
      <c r="X120" s="102"/>
      <c r="Y120" s="103"/>
      <c r="Z120" s="103"/>
      <c r="AA120" s="103"/>
      <c r="AB120" s="12" t="s">
        <v>177</v>
      </c>
      <c r="AC120" s="85">
        <v>42380</v>
      </c>
      <c r="AD120" s="29" t="s">
        <v>178</v>
      </c>
      <c r="AE120" s="86">
        <v>43111</v>
      </c>
      <c r="AF120" s="29" t="s">
        <v>95</v>
      </c>
      <c r="AG120" s="12" t="s">
        <v>94</v>
      </c>
    </row>
    <row r="121" spans="1:33" s="8" customFormat="1" ht="11.25" x14ac:dyDescent="0.2">
      <c r="A121" s="87">
        <v>108</v>
      </c>
      <c r="B121" s="88" t="s">
        <v>331</v>
      </c>
      <c r="C121" s="89">
        <v>28162</v>
      </c>
      <c r="D121" s="90" t="s">
        <v>69</v>
      </c>
      <c r="E121" s="91" t="s">
        <v>147</v>
      </c>
      <c r="F121" s="92" t="s">
        <v>78</v>
      </c>
      <c r="G121" s="93">
        <v>3.66</v>
      </c>
      <c r="H121" s="94"/>
      <c r="I121" s="90"/>
      <c r="J121" s="95" t="s">
        <v>177</v>
      </c>
      <c r="K121" s="96">
        <v>11</v>
      </c>
      <c r="L121" s="95" t="s">
        <v>94</v>
      </c>
      <c r="M121" s="97"/>
      <c r="N121" s="98">
        <v>70</v>
      </c>
      <c r="O121" s="99">
        <v>0.3</v>
      </c>
      <c r="P121" s="100">
        <v>5087400</v>
      </c>
      <c r="Q121" s="100"/>
      <c r="R121" s="101"/>
      <c r="S121" s="101">
        <v>3561180</v>
      </c>
      <c r="T121" s="101">
        <v>417000</v>
      </c>
      <c r="U121" s="101">
        <v>559614</v>
      </c>
      <c r="V121" s="101">
        <v>9625194</v>
      </c>
      <c r="W121" s="101">
        <v>1327048</v>
      </c>
      <c r="X121" s="102"/>
      <c r="Y121" s="103"/>
      <c r="Z121" s="103"/>
      <c r="AA121" s="103"/>
      <c r="AB121" s="12" t="s">
        <v>177</v>
      </c>
      <c r="AC121" s="85">
        <v>42380</v>
      </c>
      <c r="AD121" s="29" t="s">
        <v>178</v>
      </c>
      <c r="AE121" s="86">
        <v>43111</v>
      </c>
      <c r="AF121" s="29" t="s">
        <v>95</v>
      </c>
      <c r="AG121" s="12" t="s">
        <v>94</v>
      </c>
    </row>
    <row r="122" spans="1:33" s="8" customFormat="1" ht="11.25" x14ac:dyDescent="0.2">
      <c r="A122" s="87">
        <v>109</v>
      </c>
      <c r="B122" s="88" t="s">
        <v>332</v>
      </c>
      <c r="C122" s="89">
        <v>28893</v>
      </c>
      <c r="D122" s="90" t="s">
        <v>69</v>
      </c>
      <c r="E122" s="91" t="s">
        <v>156</v>
      </c>
      <c r="F122" s="92" t="s">
        <v>78</v>
      </c>
      <c r="G122" s="93">
        <v>3.66</v>
      </c>
      <c r="H122" s="94"/>
      <c r="I122" s="90"/>
      <c r="J122" s="95" t="s">
        <v>177</v>
      </c>
      <c r="K122" s="96">
        <v>12</v>
      </c>
      <c r="L122" s="95" t="s">
        <v>79</v>
      </c>
      <c r="M122" s="97"/>
      <c r="N122" s="98">
        <v>70</v>
      </c>
      <c r="O122" s="99">
        <v>0.3</v>
      </c>
      <c r="P122" s="100">
        <v>5087400</v>
      </c>
      <c r="Q122" s="100"/>
      <c r="R122" s="101"/>
      <c r="S122" s="101">
        <v>3561180</v>
      </c>
      <c r="T122" s="101">
        <v>417000</v>
      </c>
      <c r="U122" s="101">
        <v>610488</v>
      </c>
      <c r="V122" s="101">
        <v>9676068</v>
      </c>
      <c r="W122" s="101">
        <v>1339004</v>
      </c>
      <c r="X122" s="102"/>
      <c r="Y122" s="103"/>
      <c r="Z122" s="103"/>
      <c r="AA122" s="103"/>
      <c r="AB122" s="12" t="s">
        <v>177</v>
      </c>
      <c r="AC122" s="85">
        <v>42380</v>
      </c>
      <c r="AD122" s="29" t="s">
        <v>178</v>
      </c>
      <c r="AE122" s="86">
        <v>43106</v>
      </c>
      <c r="AF122" s="29" t="s">
        <v>81</v>
      </c>
      <c r="AG122" s="12" t="s">
        <v>79</v>
      </c>
    </row>
    <row r="123" spans="1:33" s="8" customFormat="1" ht="11.25" x14ac:dyDescent="0.2">
      <c r="A123" s="87">
        <v>110</v>
      </c>
      <c r="B123" s="88" t="s">
        <v>333</v>
      </c>
      <c r="C123" s="89">
        <v>28915</v>
      </c>
      <c r="D123" s="90" t="s">
        <v>69</v>
      </c>
      <c r="E123" s="91" t="s">
        <v>156</v>
      </c>
      <c r="F123" s="92" t="s">
        <v>78</v>
      </c>
      <c r="G123" s="93">
        <v>3.66</v>
      </c>
      <c r="H123" s="94"/>
      <c r="I123" s="90"/>
      <c r="J123" s="95" t="s">
        <v>177</v>
      </c>
      <c r="K123" s="96">
        <v>11</v>
      </c>
      <c r="L123" s="95" t="s">
        <v>94</v>
      </c>
      <c r="M123" s="97"/>
      <c r="N123" s="98">
        <v>70</v>
      </c>
      <c r="O123" s="99">
        <v>0.3</v>
      </c>
      <c r="P123" s="100">
        <v>5087400</v>
      </c>
      <c r="Q123" s="100"/>
      <c r="R123" s="101"/>
      <c r="S123" s="101">
        <v>3561180</v>
      </c>
      <c r="T123" s="101">
        <v>417000</v>
      </c>
      <c r="U123" s="101">
        <v>559614</v>
      </c>
      <c r="V123" s="101">
        <v>9625194</v>
      </c>
      <c r="W123" s="101">
        <v>1327048</v>
      </c>
      <c r="X123" s="102"/>
      <c r="Y123" s="103"/>
      <c r="Z123" s="103"/>
      <c r="AA123" s="103"/>
      <c r="AB123" s="12" t="s">
        <v>177</v>
      </c>
      <c r="AC123" s="85">
        <v>42380</v>
      </c>
      <c r="AD123" s="29" t="s">
        <v>178</v>
      </c>
      <c r="AE123" s="86">
        <v>43111</v>
      </c>
      <c r="AF123" s="29" t="s">
        <v>95</v>
      </c>
      <c r="AG123" s="12" t="s">
        <v>94</v>
      </c>
    </row>
    <row r="124" spans="1:33" s="8" customFormat="1" ht="11.25" x14ac:dyDescent="0.2">
      <c r="A124" s="87">
        <v>111</v>
      </c>
      <c r="B124" s="88" t="s">
        <v>334</v>
      </c>
      <c r="C124" s="89">
        <v>28948</v>
      </c>
      <c r="D124" s="90" t="s">
        <v>69</v>
      </c>
      <c r="E124" s="91" t="s">
        <v>156</v>
      </c>
      <c r="F124" s="92" t="s">
        <v>78</v>
      </c>
      <c r="G124" s="93">
        <v>3.66</v>
      </c>
      <c r="H124" s="94"/>
      <c r="I124" s="90"/>
      <c r="J124" s="95" t="s">
        <v>177</v>
      </c>
      <c r="K124" s="96">
        <v>11</v>
      </c>
      <c r="L124" s="95" t="s">
        <v>94</v>
      </c>
      <c r="M124" s="97"/>
      <c r="N124" s="98">
        <v>70</v>
      </c>
      <c r="O124" s="99">
        <v>0.3</v>
      </c>
      <c r="P124" s="100">
        <v>5087400</v>
      </c>
      <c r="Q124" s="100"/>
      <c r="R124" s="101"/>
      <c r="S124" s="101">
        <v>3561180</v>
      </c>
      <c r="T124" s="101">
        <v>417000</v>
      </c>
      <c r="U124" s="101">
        <v>559614</v>
      </c>
      <c r="V124" s="101">
        <v>9625194</v>
      </c>
      <c r="W124" s="101">
        <v>1327048</v>
      </c>
      <c r="X124" s="102"/>
      <c r="Y124" s="103"/>
      <c r="Z124" s="103"/>
      <c r="AA124" s="103"/>
      <c r="AB124" s="12" t="s">
        <v>177</v>
      </c>
      <c r="AC124" s="85">
        <v>42380</v>
      </c>
      <c r="AD124" s="29" t="s">
        <v>178</v>
      </c>
      <c r="AE124" s="86">
        <v>43111</v>
      </c>
      <c r="AF124" s="29" t="s">
        <v>95</v>
      </c>
      <c r="AG124" s="12" t="s">
        <v>94</v>
      </c>
    </row>
    <row r="125" spans="1:33" s="8" customFormat="1" ht="11.25" x14ac:dyDescent="0.2">
      <c r="A125" s="87">
        <v>112</v>
      </c>
      <c r="B125" s="88" t="s">
        <v>335</v>
      </c>
      <c r="C125" s="89" t="s">
        <v>336</v>
      </c>
      <c r="D125" s="90" t="s">
        <v>69</v>
      </c>
      <c r="E125" s="91" t="s">
        <v>166</v>
      </c>
      <c r="F125" s="92" t="s">
        <v>78</v>
      </c>
      <c r="G125" s="93">
        <v>3.33</v>
      </c>
      <c r="H125" s="94"/>
      <c r="I125" s="90"/>
      <c r="J125" s="95" t="s">
        <v>177</v>
      </c>
      <c r="K125" s="96">
        <v>11</v>
      </c>
      <c r="L125" s="95" t="s">
        <v>94</v>
      </c>
      <c r="M125" s="97"/>
      <c r="N125" s="98">
        <v>70</v>
      </c>
      <c r="O125" s="99">
        <v>0.3</v>
      </c>
      <c r="P125" s="100">
        <v>4628700</v>
      </c>
      <c r="Q125" s="100"/>
      <c r="R125" s="101"/>
      <c r="S125" s="101">
        <v>3240090</v>
      </c>
      <c r="T125" s="101">
        <v>417000</v>
      </c>
      <c r="U125" s="101">
        <v>509157</v>
      </c>
      <c r="V125" s="101">
        <v>8794947</v>
      </c>
      <c r="W125" s="101">
        <v>1207396</v>
      </c>
      <c r="X125" s="102"/>
      <c r="Y125" s="103"/>
      <c r="Z125" s="103"/>
      <c r="AA125" s="103"/>
      <c r="AB125" s="12" t="s">
        <v>177</v>
      </c>
      <c r="AC125" s="85">
        <v>42380</v>
      </c>
      <c r="AD125" s="29" t="s">
        <v>178</v>
      </c>
      <c r="AE125" s="86">
        <v>43111</v>
      </c>
      <c r="AF125" s="29" t="s">
        <v>95</v>
      </c>
      <c r="AG125" s="12" t="s">
        <v>94</v>
      </c>
    </row>
    <row r="126" spans="1:33" s="8" customFormat="1" ht="11.25" x14ac:dyDescent="0.2">
      <c r="A126" s="87">
        <v>113</v>
      </c>
      <c r="B126" s="88" t="s">
        <v>337</v>
      </c>
      <c r="C126" s="89" t="s">
        <v>338</v>
      </c>
      <c r="D126" s="90" t="s">
        <v>69</v>
      </c>
      <c r="E126" s="91" t="s">
        <v>186</v>
      </c>
      <c r="F126" s="92" t="s">
        <v>78</v>
      </c>
      <c r="G126" s="93">
        <v>3.33</v>
      </c>
      <c r="H126" s="94"/>
      <c r="I126" s="90"/>
      <c r="J126" s="95" t="s">
        <v>177</v>
      </c>
      <c r="K126" s="96">
        <v>11</v>
      </c>
      <c r="L126" s="95" t="s">
        <v>94</v>
      </c>
      <c r="M126" s="97"/>
      <c r="N126" s="98">
        <v>70</v>
      </c>
      <c r="O126" s="99">
        <v>0.3</v>
      </c>
      <c r="P126" s="100">
        <v>4628700</v>
      </c>
      <c r="Q126" s="100"/>
      <c r="R126" s="101"/>
      <c r="S126" s="101">
        <v>3240090</v>
      </c>
      <c r="T126" s="101">
        <v>417000</v>
      </c>
      <c r="U126" s="101">
        <v>509157</v>
      </c>
      <c r="V126" s="101">
        <v>8794947</v>
      </c>
      <c r="W126" s="101">
        <v>1207396</v>
      </c>
      <c r="X126" s="102"/>
      <c r="Y126" s="103"/>
      <c r="Z126" s="103"/>
      <c r="AA126" s="103"/>
      <c r="AB126" s="12" t="s">
        <v>177</v>
      </c>
      <c r="AC126" s="85">
        <v>42380</v>
      </c>
      <c r="AD126" s="29" t="s">
        <v>178</v>
      </c>
      <c r="AE126" s="86">
        <v>43111</v>
      </c>
      <c r="AF126" s="29" t="s">
        <v>95</v>
      </c>
      <c r="AG126" s="12" t="s">
        <v>94</v>
      </c>
    </row>
    <row r="127" spans="1:33" s="8" customFormat="1" ht="11.25" x14ac:dyDescent="0.2">
      <c r="A127" s="87">
        <v>114</v>
      </c>
      <c r="B127" s="88" t="s">
        <v>339</v>
      </c>
      <c r="C127" s="89">
        <v>24238</v>
      </c>
      <c r="D127" s="90" t="s">
        <v>69</v>
      </c>
      <c r="E127" s="91" t="s">
        <v>147</v>
      </c>
      <c r="F127" s="92" t="s">
        <v>71</v>
      </c>
      <c r="G127" s="93">
        <v>5.7</v>
      </c>
      <c r="H127" s="94"/>
      <c r="I127" s="90"/>
      <c r="J127" s="95" t="s">
        <v>121</v>
      </c>
      <c r="K127" s="96">
        <v>27</v>
      </c>
      <c r="L127" s="95" t="s">
        <v>121</v>
      </c>
      <c r="M127" s="97"/>
      <c r="N127" s="98">
        <v>70</v>
      </c>
      <c r="O127" s="99">
        <v>0.3</v>
      </c>
      <c r="P127" s="100">
        <v>7923000</v>
      </c>
      <c r="Q127" s="100"/>
      <c r="R127" s="101"/>
      <c r="S127" s="101">
        <v>5546100</v>
      </c>
      <c r="T127" s="101">
        <v>417000</v>
      </c>
      <c r="U127" s="101">
        <v>2139210</v>
      </c>
      <c r="V127" s="101">
        <v>16025310</v>
      </c>
      <c r="W127" s="101">
        <v>2364619</v>
      </c>
      <c r="X127" s="102"/>
      <c r="Y127" s="103"/>
      <c r="Z127" s="103"/>
      <c r="AA127" s="103"/>
      <c r="AB127" s="12" t="s">
        <v>121</v>
      </c>
      <c r="AC127" s="85">
        <v>43110</v>
      </c>
      <c r="AD127" s="29" t="s">
        <v>123</v>
      </c>
      <c r="AE127" s="86">
        <v>43110</v>
      </c>
      <c r="AF127" s="29" t="s">
        <v>123</v>
      </c>
      <c r="AG127" s="12" t="s">
        <v>121</v>
      </c>
    </row>
    <row r="128" spans="1:33" s="8" customFormat="1" ht="11.25" x14ac:dyDescent="0.2">
      <c r="A128" s="87">
        <v>115</v>
      </c>
      <c r="B128" s="88" t="s">
        <v>340</v>
      </c>
      <c r="C128" s="89" t="s">
        <v>341</v>
      </c>
      <c r="D128" s="90" t="s">
        <v>69</v>
      </c>
      <c r="E128" s="91" t="s">
        <v>186</v>
      </c>
      <c r="F128" s="92" t="s">
        <v>71</v>
      </c>
      <c r="G128" s="93">
        <v>5.0199999999999996</v>
      </c>
      <c r="H128" s="94"/>
      <c r="I128" s="90"/>
      <c r="J128" s="95" t="s">
        <v>73</v>
      </c>
      <c r="K128" s="96">
        <v>23</v>
      </c>
      <c r="L128" s="95" t="s">
        <v>73</v>
      </c>
      <c r="M128" s="97"/>
      <c r="N128" s="98">
        <v>70</v>
      </c>
      <c r="O128" s="99">
        <v>0.3</v>
      </c>
      <c r="P128" s="100">
        <v>6977800</v>
      </c>
      <c r="Q128" s="100"/>
      <c r="R128" s="101"/>
      <c r="S128" s="101">
        <v>4884460</v>
      </c>
      <c r="T128" s="101">
        <v>417000</v>
      </c>
      <c r="U128" s="101">
        <v>1604894</v>
      </c>
      <c r="V128" s="101">
        <v>13884154</v>
      </c>
      <c r="W128" s="101">
        <v>2016933</v>
      </c>
      <c r="X128" s="102"/>
      <c r="Y128" s="103"/>
      <c r="Z128" s="103"/>
      <c r="AA128" s="103"/>
      <c r="AB128" s="12" t="s">
        <v>73</v>
      </c>
      <c r="AC128" s="85">
        <v>43109</v>
      </c>
      <c r="AD128" s="29" t="s">
        <v>75</v>
      </c>
      <c r="AE128" s="86">
        <v>43109</v>
      </c>
      <c r="AF128" s="29" t="s">
        <v>75</v>
      </c>
      <c r="AG128" s="12" t="s">
        <v>73</v>
      </c>
    </row>
    <row r="129" spans="1:33" s="8" customFormat="1" ht="11.25" x14ac:dyDescent="0.2">
      <c r="A129" s="87">
        <v>116</v>
      </c>
      <c r="B129" s="88" t="s">
        <v>342</v>
      </c>
      <c r="C129" s="89">
        <v>25610</v>
      </c>
      <c r="D129" s="90" t="s">
        <v>69</v>
      </c>
      <c r="E129" s="91" t="s">
        <v>186</v>
      </c>
      <c r="F129" s="92" t="s">
        <v>71</v>
      </c>
      <c r="G129" s="93">
        <v>5.0199999999999996</v>
      </c>
      <c r="H129" s="94"/>
      <c r="I129" s="90"/>
      <c r="J129" s="95" t="s">
        <v>324</v>
      </c>
      <c r="K129" s="96">
        <v>23</v>
      </c>
      <c r="L129" s="95" t="s">
        <v>79</v>
      </c>
      <c r="M129" s="97"/>
      <c r="N129" s="98">
        <v>70</v>
      </c>
      <c r="O129" s="99">
        <v>0.6</v>
      </c>
      <c r="P129" s="100">
        <v>6977800</v>
      </c>
      <c r="Q129" s="100"/>
      <c r="R129" s="101"/>
      <c r="S129" s="101">
        <v>4884460</v>
      </c>
      <c r="T129" s="101">
        <v>834000</v>
      </c>
      <c r="U129" s="101">
        <v>1604894</v>
      </c>
      <c r="V129" s="101">
        <v>14301154</v>
      </c>
      <c r="W129" s="101">
        <v>2016933</v>
      </c>
      <c r="X129" s="102"/>
      <c r="Y129" s="103"/>
      <c r="Z129" s="103"/>
      <c r="AA129" s="103"/>
      <c r="AB129" s="12" t="s">
        <v>324</v>
      </c>
      <c r="AC129" s="85">
        <v>42747</v>
      </c>
      <c r="AD129" s="29" t="s">
        <v>211</v>
      </c>
      <c r="AE129" s="86">
        <v>43106</v>
      </c>
      <c r="AF129" s="29" t="s">
        <v>81</v>
      </c>
      <c r="AG129" s="12" t="s">
        <v>79</v>
      </c>
    </row>
    <row r="130" spans="1:33" s="8" customFormat="1" ht="11.25" x14ac:dyDescent="0.2">
      <c r="A130" s="87">
        <v>117</v>
      </c>
      <c r="B130" s="88" t="s">
        <v>343</v>
      </c>
      <c r="C130" s="89" t="s">
        <v>344</v>
      </c>
      <c r="D130" s="90" t="s">
        <v>101</v>
      </c>
      <c r="E130" s="91" t="s">
        <v>140</v>
      </c>
      <c r="F130" s="92" t="s">
        <v>71</v>
      </c>
      <c r="G130" s="93">
        <v>6.04</v>
      </c>
      <c r="H130" s="94"/>
      <c r="I130" s="90"/>
      <c r="J130" s="95" t="s">
        <v>218</v>
      </c>
      <c r="K130" s="96">
        <v>33</v>
      </c>
      <c r="L130" s="95" t="s">
        <v>79</v>
      </c>
      <c r="M130" s="97"/>
      <c r="N130" s="98">
        <v>70</v>
      </c>
      <c r="O130" s="99">
        <v>0.3</v>
      </c>
      <c r="P130" s="100">
        <v>8395600</v>
      </c>
      <c r="Q130" s="100"/>
      <c r="R130" s="101"/>
      <c r="S130" s="101">
        <v>5876920</v>
      </c>
      <c r="T130" s="101">
        <v>417000</v>
      </c>
      <c r="U130" s="101">
        <v>2770548</v>
      </c>
      <c r="V130" s="101">
        <v>17460068</v>
      </c>
      <c r="W130" s="101">
        <v>2624045</v>
      </c>
      <c r="X130" s="102"/>
      <c r="Y130" s="103"/>
      <c r="Z130" s="103"/>
      <c r="AA130" s="103"/>
      <c r="AB130" s="12" t="s">
        <v>218</v>
      </c>
      <c r="AC130" s="85">
        <v>42379</v>
      </c>
      <c r="AD130" s="29" t="s">
        <v>345</v>
      </c>
      <c r="AE130" s="86">
        <v>43106</v>
      </c>
      <c r="AF130" s="29" t="s">
        <v>81</v>
      </c>
      <c r="AG130" s="12" t="s">
        <v>79</v>
      </c>
    </row>
    <row r="131" spans="1:33" s="8" customFormat="1" ht="11.25" x14ac:dyDescent="0.2">
      <c r="A131" s="87">
        <v>118</v>
      </c>
      <c r="B131" s="88" t="s">
        <v>346</v>
      </c>
      <c r="C131" s="89" t="s">
        <v>347</v>
      </c>
      <c r="D131" s="90" t="s">
        <v>69</v>
      </c>
      <c r="E131" s="91" t="s">
        <v>140</v>
      </c>
      <c r="F131" s="92" t="s">
        <v>71</v>
      </c>
      <c r="G131" s="93">
        <v>6.04</v>
      </c>
      <c r="H131" s="94"/>
      <c r="I131" s="90"/>
      <c r="J131" s="95" t="s">
        <v>153</v>
      </c>
      <c r="K131" s="96">
        <v>23</v>
      </c>
      <c r="L131" s="95" t="s">
        <v>79</v>
      </c>
      <c r="M131" s="97"/>
      <c r="N131" s="98">
        <v>70</v>
      </c>
      <c r="O131" s="99">
        <v>0.3</v>
      </c>
      <c r="P131" s="100">
        <v>8395600</v>
      </c>
      <c r="Q131" s="100"/>
      <c r="R131" s="101"/>
      <c r="S131" s="101">
        <v>5876920</v>
      </c>
      <c r="T131" s="101">
        <v>417000</v>
      </c>
      <c r="U131" s="101">
        <v>1930988</v>
      </c>
      <c r="V131" s="101">
        <v>16620508</v>
      </c>
      <c r="W131" s="101">
        <v>2426748</v>
      </c>
      <c r="X131" s="102"/>
      <c r="Y131" s="103"/>
      <c r="Z131" s="103"/>
      <c r="AA131" s="103"/>
      <c r="AB131" s="12" t="s">
        <v>153</v>
      </c>
      <c r="AC131" s="85">
        <v>42743</v>
      </c>
      <c r="AD131" s="29" t="s">
        <v>154</v>
      </c>
      <c r="AE131" s="86">
        <v>43106</v>
      </c>
      <c r="AF131" s="29" t="s">
        <v>81</v>
      </c>
      <c r="AG131" s="12" t="s">
        <v>79</v>
      </c>
    </row>
    <row r="132" spans="1:33" s="8" customFormat="1" ht="11.25" x14ac:dyDescent="0.2">
      <c r="A132" s="87">
        <v>119</v>
      </c>
      <c r="B132" s="88" t="s">
        <v>348</v>
      </c>
      <c r="C132" s="89" t="s">
        <v>349</v>
      </c>
      <c r="D132" s="90" t="s">
        <v>69</v>
      </c>
      <c r="E132" s="91" t="s">
        <v>147</v>
      </c>
      <c r="F132" s="92" t="s">
        <v>71</v>
      </c>
      <c r="G132" s="93">
        <v>5.7</v>
      </c>
      <c r="H132" s="94"/>
      <c r="I132" s="90"/>
      <c r="J132" s="95" t="s">
        <v>309</v>
      </c>
      <c r="K132" s="96">
        <v>30</v>
      </c>
      <c r="L132" s="95" t="s">
        <v>103</v>
      </c>
      <c r="M132" s="97"/>
      <c r="N132" s="98">
        <v>70</v>
      </c>
      <c r="O132" s="99">
        <v>0.3</v>
      </c>
      <c r="P132" s="100">
        <v>7923000</v>
      </c>
      <c r="Q132" s="100"/>
      <c r="R132" s="101"/>
      <c r="S132" s="101">
        <v>5546100</v>
      </c>
      <c r="T132" s="101">
        <v>417000</v>
      </c>
      <c r="U132" s="101">
        <v>2376900</v>
      </c>
      <c r="V132" s="101">
        <v>16263000</v>
      </c>
      <c r="W132" s="101">
        <v>2420477</v>
      </c>
      <c r="X132" s="102"/>
      <c r="Y132" s="103"/>
      <c r="Z132" s="103"/>
      <c r="AA132" s="103"/>
      <c r="AB132" s="12" t="s">
        <v>309</v>
      </c>
      <c r="AC132" s="85">
        <v>42381</v>
      </c>
      <c r="AD132" s="29" t="s">
        <v>310</v>
      </c>
      <c r="AE132" s="86">
        <v>43104</v>
      </c>
      <c r="AF132" s="29" t="s">
        <v>122</v>
      </c>
      <c r="AG132" s="12" t="s">
        <v>103</v>
      </c>
    </row>
    <row r="133" spans="1:33" s="8" customFormat="1" ht="11.25" x14ac:dyDescent="0.2">
      <c r="A133" s="87">
        <v>120</v>
      </c>
      <c r="B133" s="88" t="s">
        <v>350</v>
      </c>
      <c r="C133" s="89">
        <v>31447</v>
      </c>
      <c r="D133" s="90" t="s">
        <v>69</v>
      </c>
      <c r="E133" s="91" t="s">
        <v>351</v>
      </c>
      <c r="F133" s="92">
        <v>13095</v>
      </c>
      <c r="G133" s="93">
        <v>3</v>
      </c>
      <c r="H133" s="94"/>
      <c r="I133" s="90"/>
      <c r="J133" s="95" t="s">
        <v>150</v>
      </c>
      <c r="K133" s="96"/>
      <c r="L133" s="95"/>
      <c r="M133" s="97">
        <v>0.15</v>
      </c>
      <c r="N133" s="98"/>
      <c r="O133" s="99">
        <v>0.2</v>
      </c>
      <c r="P133" s="100">
        <v>4170000</v>
      </c>
      <c r="Q133" s="100">
        <v>208500</v>
      </c>
      <c r="R133" s="101"/>
      <c r="S133" s="101"/>
      <c r="T133" s="101">
        <v>278000</v>
      </c>
      <c r="U133" s="101"/>
      <c r="V133" s="101">
        <v>4656500</v>
      </c>
      <c r="W133" s="101">
        <v>1028948</v>
      </c>
      <c r="X133" s="102"/>
      <c r="Y133" s="103"/>
      <c r="Z133" s="103"/>
      <c r="AA133" s="103"/>
      <c r="AB133" s="12" t="s">
        <v>150</v>
      </c>
      <c r="AC133" s="85">
        <v>43101</v>
      </c>
      <c r="AD133" s="29" t="s">
        <v>151</v>
      </c>
      <c r="AE133" s="86"/>
      <c r="AF133" s="29"/>
    </row>
    <row r="134" spans="1:33" s="8" customFormat="1" ht="11.25" x14ac:dyDescent="0.2">
      <c r="A134" s="87">
        <v>121</v>
      </c>
      <c r="B134" s="88" t="s">
        <v>352</v>
      </c>
      <c r="C134" s="89">
        <v>27252</v>
      </c>
      <c r="D134" s="90" t="s">
        <v>69</v>
      </c>
      <c r="E134" s="91" t="s">
        <v>351</v>
      </c>
      <c r="F134" s="92">
        <v>13095</v>
      </c>
      <c r="G134" s="93">
        <v>3.33</v>
      </c>
      <c r="H134" s="94"/>
      <c r="I134" s="90"/>
      <c r="J134" s="95" t="s">
        <v>98</v>
      </c>
      <c r="K134" s="96"/>
      <c r="L134" s="95"/>
      <c r="M134" s="97"/>
      <c r="N134" s="98"/>
      <c r="O134" s="99">
        <v>0.2</v>
      </c>
      <c r="P134" s="100">
        <v>4628700</v>
      </c>
      <c r="Q134" s="100"/>
      <c r="R134" s="101"/>
      <c r="S134" s="101"/>
      <c r="T134" s="101">
        <v>278000</v>
      </c>
      <c r="U134" s="101"/>
      <c r="V134" s="101">
        <v>4906700</v>
      </c>
      <c r="W134" s="101">
        <v>1087745</v>
      </c>
      <c r="X134" s="102"/>
      <c r="Y134" s="103"/>
      <c r="Z134" s="103"/>
      <c r="AA134" s="103"/>
      <c r="AB134" s="12" t="s">
        <v>98</v>
      </c>
      <c r="AC134" s="85">
        <v>43103</v>
      </c>
      <c r="AD134" s="29" t="s">
        <v>99</v>
      </c>
      <c r="AE134" s="86"/>
      <c r="AF134" s="29"/>
    </row>
    <row r="135" spans="1:33" s="8" customFormat="1" ht="11.25" x14ac:dyDescent="0.2">
      <c r="A135" s="87">
        <v>122</v>
      </c>
      <c r="B135" s="88" t="s">
        <v>353</v>
      </c>
      <c r="C135" s="89">
        <v>25143</v>
      </c>
      <c r="D135" s="90" t="s">
        <v>69</v>
      </c>
      <c r="E135" s="91" t="s">
        <v>129</v>
      </c>
      <c r="F135" s="104" t="s">
        <v>354</v>
      </c>
      <c r="G135" s="93">
        <v>4.32</v>
      </c>
      <c r="H135" s="94"/>
      <c r="I135" s="90"/>
      <c r="J135" s="95" t="s">
        <v>187</v>
      </c>
      <c r="K135" s="96"/>
      <c r="L135" s="95"/>
      <c r="M135" s="97"/>
      <c r="N135" s="98"/>
      <c r="O135" s="99">
        <v>0.1</v>
      </c>
      <c r="P135" s="100">
        <v>6004800</v>
      </c>
      <c r="Q135" s="100"/>
      <c r="R135" s="101"/>
      <c r="S135" s="101"/>
      <c r="T135" s="101">
        <v>139000</v>
      </c>
      <c r="U135" s="101"/>
      <c r="V135" s="101">
        <v>6143800</v>
      </c>
      <c r="W135" s="101">
        <v>1411128</v>
      </c>
      <c r="X135" s="102"/>
      <c r="Y135" s="103"/>
      <c r="Z135" s="103"/>
      <c r="AA135" s="103"/>
      <c r="AB135" s="12" t="s">
        <v>187</v>
      </c>
      <c r="AC135" s="85">
        <v>42377</v>
      </c>
      <c r="AD135" s="29" t="s">
        <v>188</v>
      </c>
      <c r="AE135" s="86"/>
      <c r="AF135" s="29"/>
    </row>
    <row r="136" spans="1:33" s="8" customFormat="1" ht="11.25" x14ac:dyDescent="0.2">
      <c r="A136" s="87">
        <v>123</v>
      </c>
      <c r="B136" s="88" t="s">
        <v>355</v>
      </c>
      <c r="C136" s="89" t="s">
        <v>356</v>
      </c>
      <c r="D136" s="90" t="s">
        <v>101</v>
      </c>
      <c r="E136" s="91" t="s">
        <v>129</v>
      </c>
      <c r="F136" s="104" t="s">
        <v>357</v>
      </c>
      <c r="G136" s="93">
        <v>2.66</v>
      </c>
      <c r="H136" s="94"/>
      <c r="I136" s="90"/>
      <c r="J136" s="95" t="s">
        <v>116</v>
      </c>
      <c r="K136" s="96"/>
      <c r="L136" s="95"/>
      <c r="M136" s="97"/>
      <c r="N136" s="98"/>
      <c r="O136" s="99"/>
      <c r="P136" s="100">
        <v>3697400</v>
      </c>
      <c r="Q136" s="100"/>
      <c r="R136" s="101"/>
      <c r="S136" s="101"/>
      <c r="T136" s="101"/>
      <c r="U136" s="101"/>
      <c r="V136" s="101">
        <v>3697400</v>
      </c>
      <c r="W136" s="101">
        <v>868889</v>
      </c>
      <c r="X136" s="102"/>
      <c r="Y136" s="103"/>
      <c r="Z136" s="103"/>
      <c r="AA136" s="103"/>
      <c r="AB136" s="12" t="s">
        <v>116</v>
      </c>
      <c r="AC136" s="85">
        <v>42746</v>
      </c>
      <c r="AD136" s="29" t="s">
        <v>118</v>
      </c>
      <c r="AE136" s="86"/>
      <c r="AF136" s="29"/>
    </row>
    <row r="137" spans="1:33" s="8" customFormat="1" ht="11.25" x14ac:dyDescent="0.2">
      <c r="A137" s="30">
        <v>124</v>
      </c>
      <c r="B137" s="105" t="s">
        <v>358</v>
      </c>
      <c r="C137" s="50">
        <v>31719</v>
      </c>
      <c r="D137" s="106" t="s">
        <v>101</v>
      </c>
      <c r="E137" s="107" t="s">
        <v>147</v>
      </c>
      <c r="F137" s="108" t="s">
        <v>359</v>
      </c>
      <c r="G137" s="48">
        <v>2.67</v>
      </c>
      <c r="H137" s="107"/>
      <c r="I137" s="45"/>
      <c r="J137" s="109" t="s">
        <v>360</v>
      </c>
      <c r="K137" s="110"/>
      <c r="L137" s="111"/>
      <c r="M137" s="112"/>
      <c r="N137" s="113">
        <v>70</v>
      </c>
      <c r="O137" s="114">
        <v>0.3</v>
      </c>
      <c r="P137" s="115">
        <v>3711300</v>
      </c>
      <c r="Q137" s="115"/>
      <c r="R137" s="115"/>
      <c r="S137" s="115">
        <v>2597910</v>
      </c>
      <c r="T137" s="115">
        <v>417000</v>
      </c>
      <c r="U137" s="115"/>
      <c r="V137" s="115">
        <v>6726210</v>
      </c>
      <c r="W137" s="115">
        <v>872156</v>
      </c>
      <c r="X137" s="116"/>
      <c r="Y137" s="117"/>
      <c r="Z137" s="117"/>
      <c r="AA137" s="117"/>
      <c r="AB137" s="12" t="s">
        <v>360</v>
      </c>
      <c r="AC137" s="118">
        <v>42010</v>
      </c>
      <c r="AD137" s="29" t="s">
        <v>361</v>
      </c>
      <c r="AE137" s="119"/>
      <c r="AF137" s="29"/>
    </row>
    <row r="138" spans="1:33" s="8" customFormat="1" ht="12" x14ac:dyDescent="0.2">
      <c r="A138" s="62" t="s">
        <v>362</v>
      </c>
      <c r="B138" s="120" t="s">
        <v>363</v>
      </c>
      <c r="C138" s="121"/>
      <c r="D138" s="26"/>
      <c r="E138" s="122"/>
      <c r="F138" s="122"/>
      <c r="G138" s="123"/>
      <c r="H138" s="122"/>
      <c r="I138" s="26"/>
      <c r="J138" s="124"/>
      <c r="K138" s="125"/>
      <c r="L138" s="26"/>
      <c r="M138" s="126"/>
      <c r="N138" s="127"/>
      <c r="O138" s="127"/>
      <c r="P138" s="215">
        <f>SUM(Q14:Q137)</f>
        <v>4865000</v>
      </c>
      <c r="Q138" s="216"/>
      <c r="R138" s="128"/>
      <c r="S138" s="127">
        <f>SUM(S14:S137)</f>
        <v>429947544</v>
      </c>
      <c r="T138" s="128">
        <f>SUM(T14:T137)</f>
        <v>52055500</v>
      </c>
      <c r="U138" s="129">
        <f>SUM(U14:U137)</f>
        <v>87581351</v>
      </c>
      <c r="V138" s="127">
        <f>SUM(V14:V137)</f>
        <v>1217076558</v>
      </c>
      <c r="W138" s="128"/>
      <c r="X138" s="130"/>
      <c r="Y138" s="131"/>
      <c r="Z138" s="131"/>
      <c r="AA138" s="131"/>
      <c r="AB138" s="12" t="s">
        <v>364</v>
      </c>
      <c r="AC138" s="26"/>
      <c r="AD138" s="29"/>
      <c r="AE138" s="26"/>
      <c r="AF138" s="29"/>
    </row>
    <row r="139" spans="1:33" s="8" customFormat="1" ht="11.25" x14ac:dyDescent="0.2">
      <c r="A139" s="132">
        <v>1</v>
      </c>
      <c r="B139" s="133" t="s">
        <v>365</v>
      </c>
      <c r="C139" s="86" t="s">
        <v>366</v>
      </c>
      <c r="D139" s="134" t="s">
        <v>101</v>
      </c>
      <c r="E139" s="135" t="s">
        <v>367</v>
      </c>
      <c r="F139" s="136" t="s">
        <v>368</v>
      </c>
      <c r="G139" s="137">
        <v>2.94</v>
      </c>
      <c r="H139" s="138"/>
      <c r="I139" s="134"/>
      <c r="J139" s="109" t="s">
        <v>73</v>
      </c>
      <c r="K139" s="139"/>
      <c r="L139" s="86"/>
      <c r="M139" s="140"/>
      <c r="N139" s="141"/>
      <c r="O139" s="142"/>
      <c r="P139" s="143">
        <v>4086600</v>
      </c>
      <c r="Q139" s="143"/>
      <c r="R139" s="143"/>
      <c r="S139" s="143"/>
      <c r="T139" s="143"/>
      <c r="U139" s="143"/>
      <c r="V139" s="143">
        <v>4086600</v>
      </c>
      <c r="W139" s="143">
        <v>960351</v>
      </c>
      <c r="X139" s="144"/>
      <c r="Y139" s="103"/>
      <c r="Z139" s="103"/>
      <c r="AA139" s="103"/>
      <c r="AB139" s="12" t="s">
        <v>73</v>
      </c>
      <c r="AC139" s="85">
        <v>43109</v>
      </c>
      <c r="AD139" s="29"/>
      <c r="AE139" s="86"/>
      <c r="AF139" s="29"/>
    </row>
    <row r="140" spans="1:33" s="8" customFormat="1" ht="11.25" x14ac:dyDescent="0.2">
      <c r="A140" s="87">
        <v>2</v>
      </c>
      <c r="B140" s="88" t="s">
        <v>369</v>
      </c>
      <c r="C140" s="89" t="s">
        <v>370</v>
      </c>
      <c r="D140" s="90" t="s">
        <v>101</v>
      </c>
      <c r="E140" s="91" t="s">
        <v>367</v>
      </c>
      <c r="F140" s="104" t="s">
        <v>368</v>
      </c>
      <c r="G140" s="93">
        <v>2.58</v>
      </c>
      <c r="H140" s="94"/>
      <c r="I140" s="90"/>
      <c r="J140" s="95" t="s">
        <v>126</v>
      </c>
      <c r="K140" s="96"/>
      <c r="L140" s="89"/>
      <c r="M140" s="97"/>
      <c r="N140" s="98"/>
      <c r="O140" s="99"/>
      <c r="P140" s="101">
        <v>3586200</v>
      </c>
      <c r="Q140" s="101"/>
      <c r="R140" s="101"/>
      <c r="S140" s="101"/>
      <c r="T140" s="101"/>
      <c r="U140" s="101"/>
      <c r="V140" s="101">
        <v>3586200</v>
      </c>
      <c r="W140" s="101">
        <v>842757</v>
      </c>
      <c r="X140" s="102"/>
      <c r="Y140" s="103"/>
      <c r="Z140" s="103"/>
      <c r="AA140" s="103"/>
      <c r="AB140" s="12" t="s">
        <v>126</v>
      </c>
      <c r="AC140" s="85">
        <v>42744</v>
      </c>
      <c r="AD140" s="29"/>
      <c r="AE140" s="86"/>
      <c r="AF140" s="29"/>
    </row>
    <row r="141" spans="1:33" s="8" customFormat="1" ht="11.25" x14ac:dyDescent="0.2">
      <c r="A141" s="87">
        <v>3</v>
      </c>
      <c r="B141" s="88" t="s">
        <v>371</v>
      </c>
      <c r="C141" s="89">
        <v>26888</v>
      </c>
      <c r="D141" s="90" t="s">
        <v>69</v>
      </c>
      <c r="E141" s="91" t="s">
        <v>372</v>
      </c>
      <c r="F141" s="104" t="s">
        <v>373</v>
      </c>
      <c r="G141" s="93">
        <v>1</v>
      </c>
      <c r="H141" s="94"/>
      <c r="I141" s="90"/>
      <c r="J141" s="95" t="s">
        <v>150</v>
      </c>
      <c r="K141" s="96"/>
      <c r="L141" s="89"/>
      <c r="M141" s="97"/>
      <c r="N141" s="98"/>
      <c r="O141" s="99"/>
      <c r="P141" s="101">
        <v>1390000</v>
      </c>
      <c r="Q141" s="101"/>
      <c r="R141" s="101"/>
      <c r="S141" s="101"/>
      <c r="T141" s="101"/>
      <c r="U141" s="101"/>
      <c r="V141" s="101">
        <v>1390000</v>
      </c>
      <c r="W141" s="101">
        <v>326650</v>
      </c>
      <c r="X141" s="102"/>
      <c r="Y141" s="103"/>
      <c r="Z141" s="103"/>
      <c r="AA141" s="103"/>
      <c r="AB141" s="12" t="s">
        <v>150</v>
      </c>
      <c r="AC141" s="85">
        <v>43101</v>
      </c>
      <c r="AD141" s="29"/>
      <c r="AE141" s="86"/>
      <c r="AF141" s="29"/>
    </row>
    <row r="142" spans="1:33" s="8" customFormat="1" ht="11.25" x14ac:dyDescent="0.2">
      <c r="A142" s="87">
        <v>4</v>
      </c>
      <c r="B142" s="88" t="s">
        <v>374</v>
      </c>
      <c r="C142" s="89">
        <v>26733</v>
      </c>
      <c r="D142" s="90" t="s">
        <v>69</v>
      </c>
      <c r="E142" s="91" t="s">
        <v>372</v>
      </c>
      <c r="F142" s="104" t="s">
        <v>373</v>
      </c>
      <c r="G142" s="93">
        <v>1.9</v>
      </c>
      <c r="H142" s="94"/>
      <c r="I142" s="90"/>
      <c r="J142" s="95" t="s">
        <v>113</v>
      </c>
      <c r="K142" s="96"/>
      <c r="L142" s="89"/>
      <c r="M142" s="97"/>
      <c r="N142" s="98"/>
      <c r="O142" s="99"/>
      <c r="P142" s="101">
        <v>2641000</v>
      </c>
      <c r="Q142" s="101"/>
      <c r="R142" s="101"/>
      <c r="S142" s="101"/>
      <c r="T142" s="101"/>
      <c r="U142" s="101"/>
      <c r="V142" s="101">
        <v>2641000</v>
      </c>
      <c r="W142" s="101">
        <v>620635</v>
      </c>
      <c r="X142" s="102"/>
      <c r="Y142" s="103"/>
      <c r="Z142" s="103"/>
      <c r="AA142" s="103"/>
      <c r="AB142" s="12" t="s">
        <v>113</v>
      </c>
      <c r="AC142" s="85">
        <v>42739</v>
      </c>
      <c r="AD142" s="29"/>
      <c r="AE142" s="86"/>
      <c r="AF142" s="29"/>
    </row>
    <row r="143" spans="1:33" s="8" customFormat="1" ht="11.25" x14ac:dyDescent="0.2">
      <c r="A143" s="145"/>
      <c r="B143" s="146"/>
      <c r="C143" s="147"/>
      <c r="D143" s="148"/>
      <c r="E143" s="149"/>
      <c r="F143" s="150"/>
      <c r="G143" s="151"/>
      <c r="H143" s="149"/>
      <c r="I143" s="152"/>
      <c r="J143" s="153"/>
      <c r="K143" s="154"/>
      <c r="L143" s="118"/>
      <c r="M143" s="155"/>
      <c r="N143" s="156"/>
      <c r="O143" s="156"/>
      <c r="P143" s="156"/>
      <c r="Q143" s="156"/>
      <c r="R143" s="156"/>
      <c r="S143" s="156"/>
      <c r="T143" s="156"/>
      <c r="U143" s="156"/>
      <c r="V143" s="156"/>
      <c r="W143" s="156"/>
      <c r="X143" s="157"/>
      <c r="Y143" s="131"/>
      <c r="Z143" s="131"/>
      <c r="AA143" s="131"/>
      <c r="AD143" s="29"/>
      <c r="AF143" s="29"/>
    </row>
    <row r="144" spans="1:33" s="8" customFormat="1" x14ac:dyDescent="0.2">
      <c r="A144" s="158"/>
      <c r="B144" s="159" t="s">
        <v>375</v>
      </c>
      <c r="C144" s="160"/>
      <c r="D144" s="160"/>
      <c r="E144" s="161"/>
      <c r="F144" s="162"/>
      <c r="G144" s="163"/>
      <c r="H144" s="164"/>
      <c r="I144" s="165"/>
      <c r="J144" s="166"/>
      <c r="K144" s="167"/>
      <c r="L144" s="168"/>
      <c r="M144" s="164">
        <f>SUM(M14:M139)</f>
        <v>3.4999999999999996</v>
      </c>
      <c r="N144" s="129"/>
      <c r="O144" s="127"/>
      <c r="P144" s="169"/>
      <c r="Q144" s="170"/>
      <c r="R144" s="217">
        <f>SUM(R14:R143)</f>
        <v>1938216</v>
      </c>
      <c r="S144" s="217"/>
      <c r="T144" s="171"/>
      <c r="U144" s="172"/>
      <c r="V144" s="127">
        <f>SUM(V139:V143)</f>
        <v>11703800</v>
      </c>
      <c r="W144" s="129"/>
      <c r="X144" s="173"/>
      <c r="Y144" s="174"/>
      <c r="Z144" s="174"/>
      <c r="AA144" s="174"/>
      <c r="AD144" s="29"/>
      <c r="AF144" s="29"/>
    </row>
    <row r="145" spans="1:32" s="8" customFormat="1" ht="11.25" x14ac:dyDescent="0.2">
      <c r="A145" s="175"/>
      <c r="B145" s="176"/>
      <c r="C145" s="177"/>
      <c r="D145" s="177"/>
      <c r="E145" s="178"/>
      <c r="F145" s="218">
        <f>SUM(G14:G144)</f>
        <v>471.94000000000023</v>
      </c>
      <c r="G145" s="219"/>
      <c r="H145" s="173"/>
      <c r="I145" s="179"/>
      <c r="J145" s="180"/>
      <c r="K145" s="181"/>
      <c r="L145" s="122"/>
      <c r="M145" s="182"/>
      <c r="N145" s="122"/>
      <c r="O145" s="173"/>
      <c r="P145" s="220">
        <f>SUM(P14:P144)</f>
        <v>657258720</v>
      </c>
      <c r="Q145" s="221"/>
      <c r="R145" s="222">
        <f>S138</f>
        <v>429947544</v>
      </c>
      <c r="S145" s="223"/>
      <c r="T145" s="209">
        <f>V138+V144</f>
        <v>1228780358</v>
      </c>
      <c r="U145" s="210"/>
      <c r="V145" s="211"/>
      <c r="W145" s="212">
        <f>SUM(W14:W144)</f>
        <v>176612158</v>
      </c>
      <c r="X145" s="213"/>
      <c r="Y145" s="183"/>
      <c r="Z145" s="183"/>
      <c r="AA145" s="183"/>
      <c r="AD145" s="29"/>
      <c r="AF145" s="29"/>
    </row>
    <row r="146" spans="1:32" x14ac:dyDescent="0.2">
      <c r="A146" s="184"/>
      <c r="B146" s="185"/>
      <c r="C146" s="61"/>
      <c r="D146" s="61"/>
      <c r="E146" s="185"/>
      <c r="F146" s="185"/>
      <c r="G146" s="186"/>
      <c r="H146" s="185"/>
      <c r="I146" s="61"/>
      <c r="J146" s="187"/>
      <c r="K146" s="188"/>
      <c r="L146" s="185"/>
      <c r="M146" s="189"/>
      <c r="N146" s="185"/>
      <c r="O146" s="185"/>
      <c r="P146" s="190"/>
      <c r="Q146" s="190"/>
      <c r="R146" s="191"/>
      <c r="S146" s="191"/>
      <c r="T146" s="192"/>
      <c r="U146" s="192"/>
      <c r="V146" s="192"/>
      <c r="W146" s="190"/>
      <c r="X146" s="193"/>
      <c r="Y146" s="193"/>
      <c r="Z146" s="193"/>
      <c r="AA146" s="193"/>
    </row>
    <row r="147" spans="1:32" x14ac:dyDescent="0.2">
      <c r="A147" s="184"/>
      <c r="B147" s="194" t="s">
        <v>376</v>
      </c>
      <c r="C147" s="61"/>
      <c r="D147" s="61"/>
      <c r="E147" s="185"/>
      <c r="F147" s="185"/>
      <c r="G147" s="186"/>
      <c r="H147" s="185"/>
      <c r="I147" s="61"/>
      <c r="J147" s="187"/>
      <c r="K147" s="188"/>
      <c r="L147" s="185"/>
      <c r="M147" s="189"/>
      <c r="N147" s="185"/>
      <c r="O147" s="185"/>
      <c r="P147" s="195"/>
      <c r="Q147" s="195"/>
      <c r="R147" s="195"/>
      <c r="S147" s="195"/>
      <c r="T147" s="196" t="s">
        <v>377</v>
      </c>
      <c r="U147" s="196"/>
      <c r="V147" s="195"/>
      <c r="W147" s="195"/>
      <c r="X147" s="61"/>
      <c r="Y147" s="61"/>
      <c r="Z147" s="61"/>
      <c r="AA147" s="61"/>
    </row>
    <row r="148" spans="1:32" x14ac:dyDescent="0.2">
      <c r="A148" s="184"/>
      <c r="B148" s="201" t="s">
        <v>378</v>
      </c>
      <c r="C148" s="201"/>
      <c r="D148" s="201"/>
      <c r="E148" s="201"/>
      <c r="F148" s="201"/>
      <c r="G148" s="201"/>
      <c r="H148" s="201"/>
      <c r="I148" s="201"/>
      <c r="J148" s="187"/>
      <c r="K148" s="188"/>
      <c r="L148" s="185"/>
      <c r="M148" s="189"/>
      <c r="N148" s="185"/>
      <c r="O148" s="185"/>
      <c r="P148" s="195"/>
      <c r="Q148" s="195"/>
      <c r="R148" s="195"/>
      <c r="S148" s="195"/>
      <c r="T148" s="195"/>
      <c r="U148" s="195"/>
      <c r="V148" s="195"/>
      <c r="W148" s="195"/>
      <c r="X148" s="61"/>
      <c r="Y148" s="61"/>
      <c r="Z148" s="61"/>
      <c r="AA148" s="61"/>
    </row>
    <row r="149" spans="1:32" x14ac:dyDescent="0.2">
      <c r="A149" s="184"/>
      <c r="B149" s="185" t="s">
        <v>379</v>
      </c>
      <c r="C149" s="61">
        <f>COUNT(A14:A137)</f>
        <v>124</v>
      </c>
      <c r="D149" s="61" t="s">
        <v>380</v>
      </c>
      <c r="E149" s="185"/>
      <c r="F149" s="185"/>
      <c r="G149" s="186"/>
      <c r="H149" s="185"/>
      <c r="I149" s="61"/>
      <c r="J149" s="187"/>
      <c r="K149" s="188"/>
      <c r="L149" s="185"/>
      <c r="M149" s="189"/>
      <c r="N149" s="185"/>
      <c r="O149" s="185"/>
      <c r="P149" s="195"/>
      <c r="Q149" s="195"/>
      <c r="R149" s="195"/>
      <c r="S149" s="195"/>
      <c r="T149" s="195"/>
      <c r="U149" s="195"/>
      <c r="V149" s="195"/>
      <c r="W149" s="195"/>
      <c r="X149" s="61"/>
      <c r="Y149" s="61"/>
      <c r="Z149" s="61"/>
      <c r="AA149" s="61"/>
    </row>
    <row r="150" spans="1:32" x14ac:dyDescent="0.2">
      <c r="A150" s="184"/>
      <c r="B150" s="185" t="s">
        <v>381</v>
      </c>
      <c r="C150" s="61">
        <f>COUNT(A139:A143)</f>
        <v>4</v>
      </c>
      <c r="D150" s="61" t="s">
        <v>380</v>
      </c>
      <c r="E150" s="185"/>
      <c r="F150" s="185"/>
      <c r="G150" s="186"/>
      <c r="H150" s="185"/>
      <c r="I150" s="61"/>
      <c r="J150" s="187"/>
      <c r="K150" s="188"/>
      <c r="L150" s="185"/>
      <c r="M150" s="189"/>
      <c r="N150" s="185"/>
      <c r="O150" s="185"/>
      <c r="P150" s="195"/>
      <c r="Q150" s="195"/>
      <c r="R150" s="195"/>
      <c r="S150" s="195"/>
      <c r="T150" s="195"/>
      <c r="U150" s="195"/>
      <c r="V150" s="195"/>
      <c r="W150" s="195"/>
      <c r="X150" s="61"/>
      <c r="Y150" s="61"/>
      <c r="Z150" s="61"/>
      <c r="AA150" s="61"/>
    </row>
    <row r="151" spans="1:32" x14ac:dyDescent="0.2">
      <c r="A151" s="184"/>
      <c r="B151" s="197" t="s">
        <v>382</v>
      </c>
      <c r="C151" s="202">
        <f>T145</f>
        <v>1228780358</v>
      </c>
      <c r="D151" s="201"/>
      <c r="E151" s="185" t="s">
        <v>383</v>
      </c>
      <c r="F151" s="185"/>
      <c r="G151" s="186"/>
      <c r="H151" s="185"/>
      <c r="I151" s="61"/>
      <c r="J151" s="187"/>
      <c r="K151" s="188"/>
      <c r="L151" s="185"/>
      <c r="M151" s="189"/>
      <c r="N151" s="185"/>
      <c r="O151" s="185"/>
      <c r="P151" s="195"/>
      <c r="Q151" s="195"/>
      <c r="R151" s="195"/>
      <c r="S151" s="195"/>
      <c r="T151" s="195"/>
      <c r="U151" s="195"/>
      <c r="V151" s="195"/>
      <c r="W151" s="195"/>
      <c r="X151" s="61"/>
      <c r="Y151" s="61"/>
      <c r="Z151" s="61"/>
      <c r="AA151" s="61"/>
    </row>
    <row r="152" spans="1:32" x14ac:dyDescent="0.2">
      <c r="A152" s="1"/>
      <c r="I152" s="4"/>
    </row>
    <row r="153" spans="1:32" x14ac:dyDescent="0.2">
      <c r="A153" s="1"/>
      <c r="I153" s="4"/>
    </row>
    <row r="154" spans="1:32" x14ac:dyDescent="0.2">
      <c r="A154" s="1"/>
      <c r="B154" s="198"/>
      <c r="I154" s="4"/>
    </row>
    <row r="155" spans="1:32" x14ac:dyDescent="0.2">
      <c r="A155" s="1"/>
      <c r="B155" s="198"/>
      <c r="I155" s="4"/>
    </row>
  </sheetData>
  <mergeCells count="17">
    <mergeCell ref="R5:S5"/>
    <mergeCell ref="B2:G2"/>
    <mergeCell ref="B3:G3"/>
    <mergeCell ref="H3:S3"/>
    <mergeCell ref="B4:I4"/>
    <mergeCell ref="N4:O4"/>
    <mergeCell ref="T145:V145"/>
    <mergeCell ref="W145:X145"/>
    <mergeCell ref="B148:I148"/>
    <mergeCell ref="C151:D151"/>
    <mergeCell ref="D6:D10"/>
    <mergeCell ref="F6:L6"/>
    <mergeCell ref="P138:Q138"/>
    <mergeCell ref="R144:S144"/>
    <mergeCell ref="F145:G145"/>
    <mergeCell ref="P145:Q145"/>
    <mergeCell ref="R145:S145"/>
  </mergeCells>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DNNLTNH</vt:lpstr>
      <vt:lpstr>Goc</vt:lpstr>
      <vt:lpstr>Sheet3</vt:lpstr>
    </vt:vector>
  </TitlesOfParts>
  <Company>nothing1010.blogspot.com</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Nothing1010</dc:creator>
  <cp:lastModifiedBy>Nothing1010</cp:lastModifiedBy>
  <dcterms:created xsi:type="dcterms:W3CDTF">2019-01-25T08:16:55Z</dcterms:created>
  <dcterms:modified xsi:type="dcterms:W3CDTF">2019-01-25T09:08:36Z</dcterms:modified>
</cp:coreProperties>
</file>